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C:\Users\akoridze.SAO\Desktop\"/>
    </mc:Choice>
  </mc:AlternateContent>
  <bookViews>
    <workbookView xWindow="0" yWindow="0" windowWidth="20490" windowHeight="7620" tabRatio="954" firstSheet="23" activeTab="32"/>
  </bookViews>
  <sheets>
    <sheet name="ფორმა N1" sheetId="58" r:id="rId1"/>
    <sheet name="ფორმა N2" sheetId="3" r:id="rId2"/>
    <sheet name="ფორმა N3" sheetId="7" r:id="rId3"/>
    <sheet name="ფორმა N4" sheetId="40" r:id="rId4"/>
    <sheet name="ფორმა N4.1" sheetId="26" r:id="rId5"/>
    <sheet name="ფორმა 4.2" sheetId="29" r:id="rId6"/>
    <sheet name="ფორმა N4.3" sheetId="30" r:id="rId7"/>
    <sheet name="ფორმა 4.4" sheetId="34" r:id="rId8"/>
    <sheet name="ფორმა 4.5" sheetId="55" r:id="rId9"/>
    <sheet name="ფორმა N5" sheetId="47" r:id="rId10"/>
    <sheet name="ფორმა N5.1" sheetId="27" r:id="rId11"/>
    <sheet name="ფორმა 5.2" sheetId="43" r:id="rId12"/>
    <sheet name="ფორმა N5.3" sheetId="44" r:id="rId13"/>
    <sheet name="ფორმა 5.4" sheetId="45" r:id="rId14"/>
    <sheet name="ფორმა 5.5" sheetId="46" r:id="rId15"/>
    <sheet name="ფორმა N6" sheetId="12" r:id="rId16"/>
    <sheet name="ფორმა N7" sheetId="9" r:id="rId17"/>
    <sheet name="ფორმა N 7.1" sheetId="18" r:id="rId18"/>
    <sheet name="ფორმა N8" sheetId="10" r:id="rId19"/>
    <sheet name="ფორმა N8.1" sheetId="16" r:id="rId20"/>
    <sheet name="ფორმა N8.2" sheetId="17" r:id="rId21"/>
    <sheet name="ფორმა 8.3" sheetId="39" r:id="rId22"/>
    <sheet name="ფორმა N 9" sheetId="35" r:id="rId23"/>
    <sheet name="ფორმა N9.1" sheetId="59" r:id="rId24"/>
    <sheet name="შემაჯამებელი ფორმა" sheetId="57" r:id="rId25"/>
    <sheet name="ფორმა N10" sheetId="48" r:id="rId26"/>
    <sheet name="ფორმა N11" sheetId="49" r:id="rId27"/>
    <sheet name="ფორმა N12" sheetId="56" r:id="rId28"/>
    <sheet name="ფორმა N13" sheetId="50" r:id="rId29"/>
    <sheet name="ფორმა N14" sheetId="52" r:id="rId30"/>
    <sheet name="ფორმა N15" sheetId="51" r:id="rId31"/>
    <sheet name="ფორმა N16" sheetId="53" r:id="rId32"/>
    <sheet name="ფორმა N17" sheetId="54" r:id="rId33"/>
    <sheet name="Validation" sheetId="13" state="veryHidden" r:id="rId34"/>
  </sheets>
  <externalReferences>
    <externalReference r:id="rId35"/>
    <externalReference r:id="rId36"/>
    <externalReference r:id="rId37"/>
  </externalReferences>
  <definedNames>
    <definedName name="_xlnm._FilterDatabase" localSheetId="0" hidden="1">'ფორმა N1'!$A$8:$M$8</definedName>
    <definedName name="_xlnm._FilterDatabase" localSheetId="1" hidden="1">'ფორმა N2'!$A$8:$I$8</definedName>
    <definedName name="_xlnm._FilterDatabase" localSheetId="2" hidden="1">'ფორმა N3'!$A$8:$E$14</definedName>
    <definedName name="_xlnm._FilterDatabase" localSheetId="3" hidden="1">'ფორმა N4'!$A$10:$D$65</definedName>
    <definedName name="_xlnm._FilterDatabase" localSheetId="4" hidden="1">'ფორმა N4.1'!$B$9:$D$23</definedName>
    <definedName name="_xlnm._FilterDatabase" localSheetId="9" hidden="1">'ფორმა N5'!$A$8:$D$11</definedName>
    <definedName name="_xlnm._FilterDatabase" localSheetId="10" hidden="1">'ფორმა N5.1'!$B$9:$D$24</definedName>
    <definedName name="Date" localSheetId="7">#REF!</definedName>
    <definedName name="Date" localSheetId="8">#REF!</definedName>
    <definedName name="Date" localSheetId="13">#REF!</definedName>
    <definedName name="Date" localSheetId="14">#REF!</definedName>
    <definedName name="Date" localSheetId="21">#REF!</definedName>
    <definedName name="Date" localSheetId="22">#REF!</definedName>
    <definedName name="Date" localSheetId="0">#REF!</definedName>
    <definedName name="Date" localSheetId="25">#REF!</definedName>
    <definedName name="Date" localSheetId="26">#REF!</definedName>
    <definedName name="Date" localSheetId="27">#REF!</definedName>
    <definedName name="Date" localSheetId="28">#REF!</definedName>
    <definedName name="Date" localSheetId="29">#REF!</definedName>
    <definedName name="Date" localSheetId="31">#REF!</definedName>
    <definedName name="Date" localSheetId="32">#REF!</definedName>
    <definedName name="Date" localSheetId="3">#REF!</definedName>
    <definedName name="Date" localSheetId="4">#REF!</definedName>
    <definedName name="Date" localSheetId="9">#REF!</definedName>
    <definedName name="Date" localSheetId="10">#REF!</definedName>
    <definedName name="Date" localSheetId="23">#REF!</definedName>
    <definedName name="Date" localSheetId="24">#REF!</definedName>
    <definedName name="Date">#REF!</definedName>
    <definedName name="_xlnm.Print_Area" localSheetId="5">'ფორმა 4.2'!$A$1:$I$36</definedName>
    <definedName name="_xlnm.Print_Area" localSheetId="7">'ფორმა 4.4'!$A$1:$H$46</definedName>
    <definedName name="_xlnm.Print_Area" localSheetId="8">'ფორმა 4.5'!$A$1:$L$48</definedName>
    <definedName name="_xlnm.Print_Area" localSheetId="11">'ფორმა 5.2'!$A$1:$I$37</definedName>
    <definedName name="_xlnm.Print_Area" localSheetId="13">'ფორმა 5.4'!$A$1:$H$45</definedName>
    <definedName name="_xlnm.Print_Area" localSheetId="14">'ფორმა 5.5'!$A$1:$L$48</definedName>
    <definedName name="_xlnm.Print_Area" localSheetId="21">'ფორმა 8.3'!$A$1:$I$35</definedName>
    <definedName name="_xlnm.Print_Area" localSheetId="17">'ფორმა N 7.1'!$A$1:$H$51</definedName>
    <definedName name="_xlnm.Print_Area" localSheetId="22">'ფორმა N 9'!$A$1:$I$48</definedName>
    <definedName name="_xlnm.Print_Area" localSheetId="0">'ფორმა N1'!$A$1:$N$40</definedName>
    <definedName name="_xlnm.Print_Area" localSheetId="25">'ფორმა N10'!$A$1:$K$41</definedName>
    <definedName name="_xlnm.Print_Area" localSheetId="27">'ფორმა N12'!$A$1:$M$42</definedName>
    <definedName name="_xlnm.Print_Area" localSheetId="28">'ფორმა N13'!$A$1:$G$28</definedName>
    <definedName name="_xlnm.Print_Area" localSheetId="30">'ფორმა N15'!$A$1:$J$31</definedName>
    <definedName name="_xlnm.Print_Area" localSheetId="31">'ფორმა N16'!$A$1:$J$41</definedName>
    <definedName name="_xlnm.Print_Area" localSheetId="32">'ფორმა N17'!$A$1:$K$42</definedName>
    <definedName name="_xlnm.Print_Area" localSheetId="1">'ფორმა N2'!$A$1:$D$46</definedName>
    <definedName name="_xlnm.Print_Area" localSheetId="2">'ფორმა N3'!$A$1:$D$46</definedName>
    <definedName name="_xlnm.Print_Area" localSheetId="3">'ფორმა N4'!$A$1:$D$91</definedName>
    <definedName name="_xlnm.Print_Area" localSheetId="4">'ფორმა N4.1'!$A$1:$F$38</definedName>
    <definedName name="_xlnm.Print_Area" localSheetId="9">'ფორმა N5'!$A$1:$D$87</definedName>
    <definedName name="_xlnm.Print_Area" localSheetId="10">'ფორმა N5.1'!$A$1:$D$42</definedName>
    <definedName name="_xlnm.Print_Area" localSheetId="15">'ფორმა N6'!$A$1:$D$90</definedName>
    <definedName name="_xlnm.Print_Area" localSheetId="16">'ფორმა N7'!$A$1:$J$21</definedName>
    <definedName name="_xlnm.Print_Area" localSheetId="18">'ფორმა N8'!$A$1:$K$52</definedName>
    <definedName name="_xlnm.Print_Area" localSheetId="19">'ფორმა N8.1'!$A$1:$H$35</definedName>
    <definedName name="_xlnm.Print_Area" localSheetId="20">'ფორმა N8.2'!$A$1:$I$35</definedName>
    <definedName name="_xlnm.Print_Area" localSheetId="24">'შემაჯამებელი ფორმა'!$A$1:$C$35</definedName>
  </definedNames>
  <calcPr calcId="162913"/>
</workbook>
</file>

<file path=xl/calcChain.xml><?xml version="1.0" encoding="utf-8"?>
<calcChain xmlns="http://schemas.openxmlformats.org/spreadsheetml/2006/main">
  <c r="D10" i="47" l="1"/>
  <c r="C10" i="47"/>
  <c r="D12" i="40"/>
  <c r="C12" i="40"/>
  <c r="A6" i="57" l="1"/>
  <c r="H2" i="51" l="1"/>
  <c r="C2" i="57" l="1"/>
  <c r="I2" i="35"/>
  <c r="I2" i="39"/>
  <c r="I2" i="17"/>
  <c r="H2" i="16"/>
  <c r="I2" i="10"/>
  <c r="G2" i="18"/>
  <c r="I2" i="9"/>
  <c r="D2" i="12"/>
  <c r="K3" i="46"/>
  <c r="G2" i="45"/>
  <c r="G2" i="44"/>
  <c r="I2" i="43"/>
  <c r="C2" i="27"/>
  <c r="C2" i="47"/>
  <c r="K3" i="55"/>
  <c r="G2" i="34"/>
  <c r="G2" i="30"/>
  <c r="I2" i="29"/>
  <c r="C2" i="26"/>
  <c r="C2" i="40"/>
  <c r="C2" i="7"/>
  <c r="C2" i="3"/>
  <c r="D4" i="54"/>
  <c r="D4" i="53"/>
  <c r="A4" i="51"/>
  <c r="A5" i="52"/>
  <c r="A5" i="50"/>
  <c r="A5" i="56"/>
  <c r="A5" i="49"/>
  <c r="A5" i="48"/>
  <c r="A5" i="59"/>
  <c r="A5" i="35"/>
  <c r="A5" i="39"/>
  <c r="A5" i="17"/>
  <c r="A5" i="16"/>
  <c r="A5" i="10"/>
  <c r="A5" i="18"/>
  <c r="A5" i="9"/>
  <c r="A5" i="12"/>
  <c r="A6" i="46"/>
  <c r="A5" i="45"/>
  <c r="A5" i="44"/>
  <c r="A5" i="43"/>
  <c r="A6" i="27"/>
  <c r="A5" i="47"/>
  <c r="A6" i="55"/>
  <c r="A5" i="34"/>
  <c r="A5" i="30"/>
  <c r="A5" i="29"/>
  <c r="A6" i="26"/>
  <c r="A7" i="40"/>
  <c r="A5" i="7"/>
  <c r="A5" i="3"/>
  <c r="M33" i="59" l="1"/>
  <c r="M32" i="59"/>
  <c r="M31" i="59"/>
  <c r="M30" i="59"/>
  <c r="M29" i="59"/>
  <c r="M28" i="59"/>
  <c r="M27" i="59"/>
  <c r="M26" i="59"/>
  <c r="M25" i="59"/>
  <c r="M24" i="59"/>
  <c r="M23" i="59"/>
  <c r="M22" i="59"/>
  <c r="M21" i="59"/>
  <c r="M20" i="59"/>
  <c r="M19" i="59"/>
  <c r="M18" i="59"/>
  <c r="M17" i="59"/>
  <c r="M16" i="59"/>
  <c r="M15" i="59"/>
  <c r="M14" i="59"/>
  <c r="M13" i="59"/>
  <c r="M12" i="59"/>
  <c r="M11" i="59"/>
  <c r="M10" i="59"/>
  <c r="M9" i="59"/>
  <c r="C25" i="57" l="1"/>
  <c r="C24" i="57"/>
  <c r="C23" i="57"/>
  <c r="C22" i="57"/>
  <c r="C21" i="57"/>
  <c r="C19" i="57"/>
  <c r="C18" i="57"/>
  <c r="C17" i="57"/>
  <c r="C14" i="57"/>
  <c r="C13" i="57"/>
  <c r="C12" i="57"/>
  <c r="C11" i="57"/>
  <c r="C10" i="57"/>
  <c r="C20" i="57" l="1"/>
  <c r="M33" i="56"/>
  <c r="M32" i="56"/>
  <c r="M31" i="56"/>
  <c r="M30" i="56"/>
  <c r="M29" i="56"/>
  <c r="M28" i="56"/>
  <c r="M27" i="56"/>
  <c r="M26" i="56"/>
  <c r="M25" i="56"/>
  <c r="M24" i="56"/>
  <c r="M23" i="56"/>
  <c r="M22" i="56"/>
  <c r="M21" i="56"/>
  <c r="M20" i="56"/>
  <c r="M19" i="56"/>
  <c r="M18" i="56"/>
  <c r="M17" i="56"/>
  <c r="M16" i="56"/>
  <c r="M15" i="56"/>
  <c r="M14" i="56"/>
  <c r="M13" i="56"/>
  <c r="M12" i="56"/>
  <c r="M11" i="56"/>
  <c r="M10" i="56"/>
  <c r="M9" i="56"/>
  <c r="I38" i="35" l="1"/>
  <c r="K35" i="55" l="1"/>
  <c r="K33" i="54" l="1"/>
  <c r="G33" i="54"/>
  <c r="K32" i="54"/>
  <c r="G32" i="54"/>
  <c r="K31" i="54"/>
  <c r="G31" i="54"/>
  <c r="K30" i="54"/>
  <c r="G30" i="54"/>
  <c r="K29" i="54"/>
  <c r="G29" i="54"/>
  <c r="K28" i="54"/>
  <c r="G28" i="54"/>
  <c r="K27" i="54"/>
  <c r="G27" i="54"/>
  <c r="K26" i="54"/>
  <c r="G26" i="54"/>
  <c r="K25" i="54"/>
  <c r="G25" i="54"/>
  <c r="K24" i="54"/>
  <c r="G24" i="54"/>
  <c r="K23" i="54"/>
  <c r="G23" i="54"/>
  <c r="K22" i="54"/>
  <c r="G22" i="54"/>
  <c r="K21" i="54"/>
  <c r="G21" i="54"/>
  <c r="K20" i="54"/>
  <c r="G20" i="54"/>
  <c r="K19" i="54"/>
  <c r="G19" i="54"/>
  <c r="K18" i="54"/>
  <c r="G18" i="54"/>
  <c r="K17" i="54"/>
  <c r="G17" i="54"/>
  <c r="K16" i="54"/>
  <c r="G16" i="54"/>
  <c r="K15" i="54"/>
  <c r="G15" i="54"/>
  <c r="K14" i="54"/>
  <c r="G14" i="54"/>
  <c r="K13" i="54"/>
  <c r="G13" i="54"/>
  <c r="K12" i="54"/>
  <c r="G12" i="54"/>
  <c r="K11" i="54"/>
  <c r="G11" i="54"/>
  <c r="K10" i="54"/>
  <c r="G10" i="54"/>
  <c r="K9" i="54"/>
  <c r="G9" i="54"/>
  <c r="J32" i="53"/>
  <c r="J31" i="53"/>
  <c r="J30" i="53"/>
  <c r="J29" i="53"/>
  <c r="J28" i="53"/>
  <c r="J27" i="53"/>
  <c r="J26" i="53"/>
  <c r="J25" i="53"/>
  <c r="J24" i="53"/>
  <c r="J23" i="53"/>
  <c r="J22" i="53"/>
  <c r="J21" i="53"/>
  <c r="J20" i="53"/>
  <c r="J19" i="53"/>
  <c r="J18" i="53"/>
  <c r="J17" i="53"/>
  <c r="J16" i="53"/>
  <c r="J15" i="53"/>
  <c r="J14" i="53"/>
  <c r="J13" i="53"/>
  <c r="J12" i="53"/>
  <c r="J11" i="53"/>
  <c r="J10" i="53"/>
  <c r="J9" i="53"/>
  <c r="J8" i="53"/>
  <c r="K33" i="52"/>
  <c r="K32" i="52"/>
  <c r="K31" i="52"/>
  <c r="K30" i="52"/>
  <c r="K29" i="52"/>
  <c r="K28" i="52"/>
  <c r="K27" i="52"/>
  <c r="K26" i="52"/>
  <c r="K25" i="52"/>
  <c r="K24" i="52"/>
  <c r="K23" i="52"/>
  <c r="K22" i="52"/>
  <c r="K21" i="52"/>
  <c r="K20" i="52"/>
  <c r="K19" i="52"/>
  <c r="K18" i="52"/>
  <c r="K17" i="52"/>
  <c r="K16" i="52"/>
  <c r="K15" i="52"/>
  <c r="K14" i="52"/>
  <c r="K13" i="52"/>
  <c r="K12" i="52"/>
  <c r="K11" i="52"/>
  <c r="K10" i="52"/>
  <c r="K9" i="52"/>
  <c r="G19" i="50"/>
  <c r="G18" i="50"/>
  <c r="G17" i="50"/>
  <c r="G16" i="50"/>
  <c r="G15" i="50"/>
  <c r="G14" i="50"/>
  <c r="G13" i="50"/>
  <c r="G12" i="50"/>
  <c r="G11" i="50"/>
  <c r="G10" i="50"/>
  <c r="G9" i="50"/>
  <c r="K34" i="49"/>
  <c r="G34" i="49"/>
  <c r="K33" i="49"/>
  <c r="G33" i="49"/>
  <c r="K32" i="49"/>
  <c r="G32" i="49"/>
  <c r="K31" i="49"/>
  <c r="G31" i="49"/>
  <c r="K30" i="49"/>
  <c r="G30" i="49"/>
  <c r="K29" i="49"/>
  <c r="G29" i="49"/>
  <c r="K28" i="49"/>
  <c r="G28" i="49"/>
  <c r="K27" i="49"/>
  <c r="G27" i="49"/>
  <c r="K26" i="49"/>
  <c r="G26" i="49"/>
  <c r="K25" i="49"/>
  <c r="G25" i="49"/>
  <c r="K24" i="49"/>
  <c r="G24" i="49"/>
  <c r="K23" i="49"/>
  <c r="G23" i="49"/>
  <c r="K22" i="49"/>
  <c r="G22" i="49"/>
  <c r="K21" i="49"/>
  <c r="G21" i="49"/>
  <c r="K20" i="49"/>
  <c r="G20" i="49"/>
  <c r="K19" i="49"/>
  <c r="G19" i="49"/>
  <c r="K18" i="49"/>
  <c r="G18" i="49"/>
  <c r="K17" i="49"/>
  <c r="G17" i="49"/>
  <c r="K16" i="49"/>
  <c r="G16" i="49"/>
  <c r="K15" i="49"/>
  <c r="G15" i="49"/>
  <c r="K14" i="49"/>
  <c r="G14" i="49"/>
  <c r="K13" i="49"/>
  <c r="G13" i="49"/>
  <c r="K12" i="49"/>
  <c r="G12" i="49"/>
  <c r="K11" i="49"/>
  <c r="G11" i="49"/>
  <c r="K10" i="49"/>
  <c r="G10" i="49"/>
  <c r="K31" i="48"/>
  <c r="K30" i="48"/>
  <c r="K29" i="48"/>
  <c r="K28" i="48"/>
  <c r="K27" i="48"/>
  <c r="K26" i="48"/>
  <c r="K25" i="48"/>
  <c r="K24" i="48"/>
  <c r="K23" i="48"/>
  <c r="K22" i="48"/>
  <c r="K21" i="48"/>
  <c r="K20" i="48"/>
  <c r="K19" i="48"/>
  <c r="K18" i="48"/>
  <c r="K17" i="48"/>
  <c r="K16" i="48"/>
  <c r="K15" i="48"/>
  <c r="K14" i="48"/>
  <c r="K13" i="48"/>
  <c r="K12" i="48"/>
  <c r="K11" i="48"/>
  <c r="K10" i="48"/>
  <c r="K9" i="48"/>
  <c r="I34" i="44" l="1"/>
  <c r="H34" i="44"/>
  <c r="D31" i="7" l="1"/>
  <c r="C31" i="7"/>
  <c r="D27" i="7"/>
  <c r="D26" i="7" s="1"/>
  <c r="C27" i="7"/>
  <c r="C26" i="7" s="1"/>
  <c r="D19" i="7"/>
  <c r="C19" i="7"/>
  <c r="D16" i="7"/>
  <c r="C16" i="7"/>
  <c r="D12" i="7"/>
  <c r="C12" i="7"/>
  <c r="D10" i="7"/>
  <c r="D31" i="3"/>
  <c r="C31" i="3"/>
  <c r="D9" i="7" l="1"/>
  <c r="C10" i="7"/>
  <c r="C9" i="7" s="1"/>
  <c r="D73" i="47"/>
  <c r="C73" i="47"/>
  <c r="D65" i="47"/>
  <c r="D59" i="47"/>
  <c r="C59" i="47"/>
  <c r="D54" i="47"/>
  <c r="C54" i="47"/>
  <c r="D48" i="47"/>
  <c r="C48" i="47"/>
  <c r="D37" i="47"/>
  <c r="C37" i="47"/>
  <c r="D33" i="47"/>
  <c r="C33" i="47"/>
  <c r="D24" i="47"/>
  <c r="D18" i="47" s="1"/>
  <c r="C24" i="47"/>
  <c r="C18" i="47" s="1"/>
  <c r="D15" i="47"/>
  <c r="C15" i="47"/>
  <c r="C14" i="47" l="1"/>
  <c r="C9" i="47" s="1"/>
  <c r="D14" i="47"/>
  <c r="D9" i="47" s="1"/>
  <c r="K35" i="46"/>
  <c r="H34" i="45"/>
  <c r="G34" i="45"/>
  <c r="I25" i="43"/>
  <c r="H25" i="43"/>
  <c r="G25" i="43"/>
  <c r="D27" i="3" l="1"/>
  <c r="C27" i="3"/>
  <c r="C12" i="3" l="1"/>
  <c r="I25" i="29" l="1"/>
  <c r="D76" i="40" l="1"/>
  <c r="D67" i="40"/>
  <c r="D61" i="40"/>
  <c r="C61" i="40"/>
  <c r="D56" i="40"/>
  <c r="C56" i="40"/>
  <c r="D50" i="40"/>
  <c r="C50" i="40"/>
  <c r="D39" i="40"/>
  <c r="C39" i="40"/>
  <c r="D35" i="40"/>
  <c r="C35" i="40"/>
  <c r="D26" i="40"/>
  <c r="D20" i="40" s="1"/>
  <c r="C26" i="40"/>
  <c r="C20" i="40" s="1"/>
  <c r="D17" i="40"/>
  <c r="C17" i="40"/>
  <c r="A6" i="40"/>
  <c r="C16" i="40" l="1"/>
  <c r="C11" i="40" s="1"/>
  <c r="D16" i="40"/>
  <c r="D11" i="40" s="1"/>
  <c r="H39" i="10" l="1"/>
  <c r="H36" i="10" s="1"/>
  <c r="H32" i="10"/>
  <c r="H24" i="10"/>
  <c r="H19" i="10"/>
  <c r="H17" i="10" s="1"/>
  <c r="H14" i="10"/>
  <c r="A4" i="39" l="1"/>
  <c r="A4" i="35" l="1"/>
  <c r="H34" i="34" l="1"/>
  <c r="G34" i="34"/>
  <c r="A4" i="34"/>
  <c r="I35" i="30" l="1"/>
  <c r="H35" i="30"/>
  <c r="A4" i="30"/>
  <c r="H25" i="29"/>
  <c r="G25" i="29"/>
  <c r="A4" i="29"/>
  <c r="D25" i="27" l="1"/>
  <c r="C25" i="27"/>
  <c r="A5" i="27"/>
  <c r="D24" i="26"/>
  <c r="C24" i="26"/>
  <c r="A5" i="26"/>
  <c r="G39" i="18" l="1"/>
  <c r="G40" i="18" s="1"/>
  <c r="G38" i="18"/>
  <c r="G37" i="18"/>
  <c r="G36" i="18"/>
  <c r="G35" i="18"/>
  <c r="G34" i="18"/>
  <c r="G33" i="18"/>
  <c r="G32" i="18"/>
  <c r="G31" i="18"/>
  <c r="G30" i="18"/>
  <c r="G29" i="18"/>
  <c r="G28" i="18"/>
  <c r="G27" i="18"/>
  <c r="G26" i="18"/>
  <c r="G25" i="18"/>
  <c r="G24" i="18"/>
  <c r="G23" i="18"/>
  <c r="G22" i="18"/>
  <c r="G21" i="18"/>
  <c r="G20" i="18"/>
  <c r="G19" i="18"/>
  <c r="G18" i="18"/>
  <c r="G17" i="18"/>
  <c r="G16" i="18"/>
  <c r="G15" i="18"/>
  <c r="G14" i="18"/>
  <c r="G13" i="18"/>
  <c r="G12" i="18"/>
  <c r="G11" i="18"/>
  <c r="G10" i="18"/>
  <c r="A4" i="18"/>
  <c r="H10" i="10" l="1"/>
  <c r="H9" i="10" s="1"/>
  <c r="C64" i="12" l="1"/>
  <c r="D64" i="12"/>
  <c r="A4" i="17" l="1"/>
  <c r="A4" i="16"/>
  <c r="A4" i="10"/>
  <c r="A4" i="9"/>
  <c r="A4" i="12"/>
  <c r="A4" i="7"/>
  <c r="J24" i="10" l="1"/>
  <c r="I24" i="10"/>
  <c r="G24" i="10"/>
  <c r="F24" i="10"/>
  <c r="E24" i="10"/>
  <c r="D24" i="10"/>
  <c r="C24" i="10"/>
  <c r="B24" i="10"/>
  <c r="I39" i="10" l="1"/>
  <c r="I36" i="10" s="1"/>
  <c r="I32" i="10"/>
  <c r="I19" i="10"/>
  <c r="I17" i="10" s="1"/>
  <c r="I14" i="10"/>
  <c r="I10" i="10"/>
  <c r="G39" i="10"/>
  <c r="G36" i="10" s="1"/>
  <c r="G32" i="10"/>
  <c r="G19" i="10"/>
  <c r="G17" i="10" s="1"/>
  <c r="G14" i="10"/>
  <c r="G10" i="10"/>
  <c r="E39" i="10"/>
  <c r="E36" i="10" s="1"/>
  <c r="E32" i="10"/>
  <c r="E19" i="10"/>
  <c r="E17" i="10" s="1"/>
  <c r="E14" i="10"/>
  <c r="E10" i="10"/>
  <c r="C39" i="10"/>
  <c r="C36" i="10" s="1"/>
  <c r="C32" i="10"/>
  <c r="C19" i="10"/>
  <c r="C17" i="10" s="1"/>
  <c r="C14" i="10"/>
  <c r="C10" i="10"/>
  <c r="E9" i="10" l="1"/>
  <c r="G9" i="10"/>
  <c r="C9" i="10"/>
  <c r="I9" i="10"/>
  <c r="D45" i="12"/>
  <c r="C45" i="12"/>
  <c r="D34" i="12"/>
  <c r="C34" i="12"/>
  <c r="D11" i="12"/>
  <c r="C11" i="12"/>
  <c r="J39" i="10"/>
  <c r="J36" i="10" s="1"/>
  <c r="F39" i="10"/>
  <c r="F36" i="10" s="1"/>
  <c r="D39" i="10"/>
  <c r="D36" i="10" s="1"/>
  <c r="B39" i="10"/>
  <c r="B36" i="10" s="1"/>
  <c r="J32" i="10"/>
  <c r="F32" i="10"/>
  <c r="D32" i="10"/>
  <c r="B32" i="10"/>
  <c r="J19" i="10"/>
  <c r="J17" i="10" s="1"/>
  <c r="F19" i="10"/>
  <c r="F17" i="10" s="1"/>
  <c r="D19" i="10"/>
  <c r="D17" i="10" s="1"/>
  <c r="B19" i="10"/>
  <c r="B17" i="10" s="1"/>
  <c r="J14" i="10"/>
  <c r="F14" i="10"/>
  <c r="D14" i="10"/>
  <c r="B14" i="10"/>
  <c r="J10" i="10"/>
  <c r="F10" i="10"/>
  <c r="D10" i="10"/>
  <c r="B10" i="10"/>
  <c r="D19" i="3"/>
  <c r="C19" i="3"/>
  <c r="D16" i="3"/>
  <c r="C16" i="3"/>
  <c r="D12" i="3"/>
  <c r="C26" i="3" l="1"/>
  <c r="C10" i="3" s="1"/>
  <c r="D10" i="3"/>
  <c r="B9" i="10"/>
  <c r="D10" i="12"/>
  <c r="D44" i="12"/>
  <c r="J9" i="10"/>
  <c r="D26" i="3"/>
  <c r="C10" i="12"/>
  <c r="C44" i="12"/>
  <c r="D9" i="10"/>
  <c r="F9" i="10"/>
  <c r="C9" i="3" l="1"/>
  <c r="D9" i="3"/>
</calcChain>
</file>

<file path=xl/sharedStrings.xml><?xml version="1.0" encoding="utf-8"?>
<sst xmlns="http://schemas.openxmlformats.org/spreadsheetml/2006/main" count="1184" uniqueCount="589">
  <si>
    <t>პრემია</t>
  </si>
  <si>
    <t>მივლინებები</t>
  </si>
  <si>
    <t>ოფისის ხარჯები</t>
  </si>
  <si>
    <t>წარმომადგენლობითი ხარჯები</t>
  </si>
  <si>
    <t>კვების ხარჯები</t>
  </si>
  <si>
    <t>სამედიცინო ხარჯები</t>
  </si>
  <si>
    <t>სხვა დანარჩენი საქონელი და მომსახურება</t>
  </si>
  <si>
    <t>სოციალური უზრუნველყოფა</t>
  </si>
  <si>
    <t>სხვა ხარჯები</t>
  </si>
  <si>
    <t>საკასო ხარჯი</t>
  </si>
  <si>
    <t>ფაქტობრივი ხარჯი</t>
  </si>
  <si>
    <t>ხარჯების ჩამონათვალი</t>
  </si>
  <si>
    <t>1.2.2.1</t>
  </si>
  <si>
    <t>1.2.2.2</t>
  </si>
  <si>
    <r>
      <t>საოფისე ავეჯი</t>
    </r>
    <r>
      <rPr>
        <b/>
        <sz val="5"/>
        <rFont val="Arial"/>
        <family val="2"/>
      </rPr>
      <t/>
    </r>
  </si>
  <si>
    <r>
      <t>კავშირგაბმულობის ხარჯი</t>
    </r>
    <r>
      <rPr>
        <sz val="5"/>
        <rFont val="Arial"/>
        <family val="2"/>
      </rPr>
      <t/>
    </r>
  </si>
  <si>
    <r>
      <t>საფოსტო მომსახურების ხარჯი</t>
    </r>
    <r>
      <rPr>
        <sz val="5"/>
        <rFont val="Arial"/>
        <family val="2"/>
      </rPr>
      <t/>
    </r>
  </si>
  <si>
    <r>
      <t>კომუნალური ხარჯი</t>
    </r>
    <r>
      <rPr>
        <sz val="5"/>
        <rFont val="Arial"/>
        <family val="2"/>
      </rPr>
      <t/>
    </r>
  </si>
  <si>
    <r>
      <t>ელექტროენერგიის ხარჯი</t>
    </r>
    <r>
      <rPr>
        <sz val="5"/>
        <rFont val="Arial"/>
        <family val="2"/>
      </rPr>
      <t/>
    </r>
  </si>
  <si>
    <r>
      <t>წყლის ხარჯი</t>
    </r>
    <r>
      <rPr>
        <sz val="5"/>
        <rFont val="Arial"/>
        <family val="2"/>
      </rPr>
      <t/>
    </r>
  </si>
  <si>
    <r>
      <t>ბუნებრივი და თხევადი აირის ხარჯი</t>
    </r>
    <r>
      <rPr>
        <sz val="5"/>
        <rFont val="Arial"/>
        <family val="2"/>
      </rPr>
      <t/>
    </r>
  </si>
  <si>
    <r>
      <t>ოფისის ხარჯი რომელიც არ არის კლასიფიცირებული</t>
    </r>
    <r>
      <rPr>
        <sz val="5"/>
        <rFont val="Arial"/>
        <family val="2"/>
      </rPr>
      <t/>
    </r>
  </si>
  <si>
    <t>შენობა-ნაგებობების და მათი მიმდებარე ტერიტორიების მიმდინარე რემონტის ხარჯები</t>
  </si>
  <si>
    <t>სხვა კომუნალური ხარჯი</t>
  </si>
  <si>
    <t>საკონსულტაციო, სანოტარო, თარჯიმნის და თარგმნის მომსახურების</t>
  </si>
  <si>
    <r>
      <t>აუდიტორიული მომსახურების ხარჯი</t>
    </r>
    <r>
      <rPr>
        <sz val="5"/>
        <rFont val="Arial"/>
        <family val="2"/>
      </rPr>
      <t/>
    </r>
  </si>
  <si>
    <r>
      <t>შენობა-ნაგებობების დაცვის ხარჯი</t>
    </r>
    <r>
      <rPr>
        <sz val="5"/>
        <rFont val="Arial"/>
        <family val="2"/>
      </rPr>
      <t/>
    </r>
  </si>
  <si>
    <r>
      <t>სხვადასხვა ხარჯები</t>
    </r>
    <r>
      <rPr>
        <sz val="5"/>
        <rFont val="Arial"/>
        <family val="2"/>
      </rPr>
      <t/>
    </r>
  </si>
  <si>
    <t>სესიების, კონფერენციების, ყრილობების, სემინარების და სხვა სამუშაო შეხვედრების მოწყობის ხარჯები</t>
  </si>
  <si>
    <t>კულტურული, სპორტული, საგანმანათლებლო და საგამოფენო ღონისძიებები</t>
  </si>
  <si>
    <t>1.1.1</t>
  </si>
  <si>
    <t>1.1.2</t>
  </si>
  <si>
    <t>1.2.1</t>
  </si>
  <si>
    <t>1.2.2</t>
  </si>
  <si>
    <t>1.2.3</t>
  </si>
  <si>
    <t>1.2.4</t>
  </si>
  <si>
    <t>1.2.5</t>
  </si>
  <si>
    <t>1.2.6</t>
  </si>
  <si>
    <t>1.2.7</t>
  </si>
  <si>
    <t>1.2.8</t>
  </si>
  <si>
    <t>1.2.9</t>
  </si>
  <si>
    <t>1.2.10</t>
  </si>
  <si>
    <t>1.2.11</t>
  </si>
  <si>
    <t>1.2.12</t>
  </si>
  <si>
    <t>1.2.13</t>
  </si>
  <si>
    <t>1.2.14</t>
  </si>
  <si>
    <t>1.2.15</t>
  </si>
  <si>
    <t>სხვა ფასეულობები</t>
  </si>
  <si>
    <t>მცირე ღირებულების აქსესუარები (მაისურები, კეპები, ქუდები, დროშები და ა.შ.)</t>
  </si>
  <si>
    <t>ბანკის მომსახურების ხარჯი</t>
  </si>
  <si>
    <t>1.3.1</t>
  </si>
  <si>
    <t>1.3.2</t>
  </si>
  <si>
    <r>
      <t>დაზღვევის ხარჯი</t>
    </r>
    <r>
      <rPr>
        <sz val="5"/>
        <rFont val="Arial"/>
        <family val="2"/>
      </rPr>
      <t/>
    </r>
  </si>
  <si>
    <t>მოსაკრებლები</t>
  </si>
  <si>
    <t>გადასახადები (გარდა საშემოსავლო და საქონლის ღირებულებაში აღრიცხული დღგ-ის)</t>
  </si>
  <si>
    <t>მიმდინარე რემონტის ხარჯი</t>
  </si>
  <si>
    <t>საწვავ/საპოხი მასალების შეძენის ხარჯი</t>
  </si>
  <si>
    <t>ხარჯები</t>
  </si>
  <si>
    <t>შრომის ანაზღაურება</t>
  </si>
  <si>
    <t>ხელფასები</t>
  </si>
  <si>
    <t>საქონელი და მომსახურება</t>
  </si>
  <si>
    <t>მივლინებები ქვეყნის შიგნით</t>
  </si>
  <si>
    <t>მივლინებები ქვეყნის გარეთ</t>
  </si>
  <si>
    <t>ტრანსპორტისა და ტექნიკის ექსპლოატაციისა და მოვლა-შენახვის ხარჯები</t>
  </si>
  <si>
    <t>N</t>
  </si>
  <si>
    <t>შემოსავლები</t>
  </si>
  <si>
    <t>ფაქტობრივი შემოსავალი</t>
  </si>
  <si>
    <t>საკასო შემოსავალი</t>
  </si>
  <si>
    <t>საწევრო შენატანები</t>
  </si>
  <si>
    <t>შემოსავლები ფულადი სახით</t>
  </si>
  <si>
    <t>1.1.2.1</t>
  </si>
  <si>
    <t>1.1.3</t>
  </si>
  <si>
    <t>სახელმწიფოს მიერ გამოყოფილი თანხები</t>
  </si>
  <si>
    <t>1.1.3.1</t>
  </si>
  <si>
    <t>1.1.3.2</t>
  </si>
  <si>
    <t>საბიუჯეტო დაფინანსება</t>
  </si>
  <si>
    <t>1.1.4</t>
  </si>
  <si>
    <t>1.1.4.1</t>
  </si>
  <si>
    <t>1.1.4.2</t>
  </si>
  <si>
    <t>1.1.4.3</t>
  </si>
  <si>
    <t>1.1.4.4</t>
  </si>
  <si>
    <t>1.1.5</t>
  </si>
  <si>
    <t>შემოსავლები არაფულადი სახით</t>
  </si>
  <si>
    <t>საჯარო ღონისძიებების მეშვეობით მიღებული შემოწირულებები</t>
  </si>
  <si>
    <t>1.2.1.1</t>
  </si>
  <si>
    <t>1.2.1.2</t>
  </si>
  <si>
    <t>შენობა-ნაგებობები</t>
  </si>
  <si>
    <t>სხვა ძირითადი აქტივები</t>
  </si>
  <si>
    <t>სხვა მატერიალური მარაგები</t>
  </si>
  <si>
    <t>სატრანსპორტო საშუალებები</t>
  </si>
  <si>
    <t>მიწა</t>
  </si>
  <si>
    <t>სხვა მანქანა დანადგარები და მოწყობილობები</t>
  </si>
  <si>
    <t>არაფინანსური აქტივების შეძენისათვის გადახდილი თანხები</t>
  </si>
  <si>
    <t>ხელმოწერები:</t>
  </si>
  <si>
    <t>საანგარიშგებო პერიოდი</t>
  </si>
  <si>
    <t>ბანკის დასახელება</t>
  </si>
  <si>
    <t>ანგარიშის გახსნის თარიღი</t>
  </si>
  <si>
    <t>ანგარიშის ნომერი</t>
  </si>
  <si>
    <t>ანგარიშის დახურვის თარიღი</t>
  </si>
  <si>
    <t xml:space="preserve">არაფინანსური აქტივების დასახელება </t>
  </si>
  <si>
    <t>1. ძირითადი აქტივები</t>
  </si>
  <si>
    <t>1.1 შენობა-ნაგებობები</t>
  </si>
  <si>
    <t xml:space="preserve">  1.1.1 საცხოვრებელი შენობები</t>
  </si>
  <si>
    <t xml:space="preserve">  1.1.2 არასაცხოვრებელი შენობები</t>
  </si>
  <si>
    <t xml:space="preserve">  1.1.3 სხვა ნაგებობები</t>
  </si>
  <si>
    <t>1.2 მანქანა-დანადგარები და ინვენტარი</t>
  </si>
  <si>
    <t xml:space="preserve">  1.2.1 სატრანსპორტო საშუალებები</t>
  </si>
  <si>
    <t xml:space="preserve">  1.2.2 სხვა მანქანა-დანადგარები და ინვეტარი</t>
  </si>
  <si>
    <t>1.3 სხვა ძირითადი აქტივები</t>
  </si>
  <si>
    <t xml:space="preserve">  1.3.1 კულტივირებული აქტივები</t>
  </si>
  <si>
    <t xml:space="preserve">  1.3.2 არამატერიალური ძირითადი აქტივები</t>
  </si>
  <si>
    <t xml:space="preserve">    1.3.2.1 ლიცენზიები</t>
  </si>
  <si>
    <t xml:space="preserve">    1.3.2.2 სხვა არამატერიალური ძირითადი აქტივები</t>
  </si>
  <si>
    <t xml:space="preserve">  1.3.3 დაუმთავრებელი მშენებლობა</t>
  </si>
  <si>
    <t xml:space="preserve">  1.3.4 სხვა დანარჩენი ძირითადი აქტივები</t>
  </si>
  <si>
    <t>2. მატერიალური მარაგები</t>
  </si>
  <si>
    <t>3. ფასეულობები</t>
  </si>
  <si>
    <t>4. არაწარმოებული აქტივები</t>
  </si>
  <si>
    <t xml:space="preserve"> 4.1 მიწა</t>
  </si>
  <si>
    <t xml:space="preserve"> 4.2 წიაღისეული</t>
  </si>
  <si>
    <t xml:space="preserve"> 4.3 სხვა ბუნებრივი აქტივები</t>
  </si>
  <si>
    <t xml:space="preserve">   4.3.2 სხვა დანარჩენი ბუნებრივი აქტივები</t>
  </si>
  <si>
    <t xml:space="preserve"> 4.4 არაწარმოებული არამატერიალური აქტივები</t>
  </si>
  <si>
    <t>ბ.ა.</t>
  </si>
  <si>
    <t>ფორმა ივსება ქართული შრიფტით (sylfaen), ფონტის ზომა 10</t>
  </si>
  <si>
    <t>ოპერაციის თარიღი</t>
  </si>
  <si>
    <t>ნაღდი ფული სალაროში ეროვნულ ვალუტაში</t>
  </si>
  <si>
    <t>ნაღდი ფული სალაროში უცხოურ ვალუტაში</t>
  </si>
  <si>
    <t>საანგარიშსწორებო (მიმდინარე) ანგარიში ბანკში</t>
  </si>
  <si>
    <t>სავალუტო ანგარიში ბანკში</t>
  </si>
  <si>
    <t>დეპოზიტები ბანკში ეროვნულ ვალუტაში</t>
  </si>
  <si>
    <t>დეპოზიტები ბანკში უცხოურ ვალუტაში</t>
  </si>
  <si>
    <t>სხვა ანგარიშები ბანკში</t>
  </si>
  <si>
    <t>სხვა ფინანსური აქტივები</t>
  </si>
  <si>
    <t>მოთხოვნები მიწოდებიდან და მომსახურებიდან</t>
  </si>
  <si>
    <t>მოთხოვნები მივლინებით</t>
  </si>
  <si>
    <t>მოთხოვნები დანაკლისებით</t>
  </si>
  <si>
    <t>ანგარიშვალდებული პირების მიმართ სხვა მოთხოვნები</t>
  </si>
  <si>
    <t>გადახდილი დღგ</t>
  </si>
  <si>
    <t>წინასწარ გადახდილი მოგების გადასახადი</t>
  </si>
  <si>
    <t>სხვა საგადასახადო აქტივი</t>
  </si>
  <si>
    <t>წინასწარ გადახდილი საიჯარო ქირა</t>
  </si>
  <si>
    <t>მოთხოვნები სხვა წინასწარი გადახდებით</t>
  </si>
  <si>
    <t>მისაღები პროცენტები</t>
  </si>
  <si>
    <t>მისაღები დივიდენდები</t>
  </si>
  <si>
    <t>მისაღები საწევროები და ერთჯერადი შენატანები</t>
  </si>
  <si>
    <t>სხვა დანარჩენი დებიტორული დავალიანებები</t>
  </si>
  <si>
    <t>მანქანა-დანადგარები და ინვენტარი</t>
  </si>
  <si>
    <t>ფასეულობები</t>
  </si>
  <si>
    <t>არაწარმოებული აქტივები</t>
  </si>
  <si>
    <t>ფინანსური ვალდებულებები</t>
  </si>
  <si>
    <t>ვალდებულებები მოწოდებიდან და მომსახურებიდან</t>
  </si>
  <si>
    <t>გადასახდელი მოგების გადასახადი</t>
  </si>
  <si>
    <t>გადასახდელი საშემოსავლო გადასახადი</t>
  </si>
  <si>
    <t>გადასახდელი დღგ</t>
  </si>
  <si>
    <t>ბიუჯეტის წინაშე სხვა ვალდებულებები</t>
  </si>
  <si>
    <t>გადასახდელი ხელფასები შტატით მომუშავეთათვის</t>
  </si>
  <si>
    <t>გადასახდელი ხელფასები შტატგარეშე მომუშავეთათვის</t>
  </si>
  <si>
    <t>ვალდებულებები მივლინებით</t>
  </si>
  <si>
    <t>სასამართლოს ან/და ადმინისტრაციული ორგანოების გადაწყვეტილებების შესაბამისად დაკავებული თანხები ან სხვა დაკავებული თანხები</t>
  </si>
  <si>
    <t>წინასწარ მიღებული საიჯარო ქირა</t>
  </si>
  <si>
    <t>ვალდებულებები წინასწარ მიღებული სხვა შემოსავლებით</t>
  </si>
  <si>
    <t>გადასახდელი პროცენტები</t>
  </si>
  <si>
    <t>გადასახდელი საწევროები და ერთჯერადი შენატანები</t>
  </si>
  <si>
    <t>სხვა დანარჩენი კრედიტორული დავალიანებები</t>
  </si>
  <si>
    <t>საოპერაციო იჯარით აღებული ძირითადი აქტივები და მათთან დაკავშირებული დანახარჯები</t>
  </si>
  <si>
    <t>პასუხსაგებ შენახვაზე მიღებული მატერიალური ფასეულობები</t>
  </si>
  <si>
    <t>გადახდისუუნარო დებიტორების ჩამოწერილი დავალიანება</t>
  </si>
  <si>
    <t>პირობითი მოთხოვნები</t>
  </si>
  <si>
    <t>პირობითი ვალდებულებები</t>
  </si>
  <si>
    <t>საკუთარი სახსრებით კაპიტალის შექმნა</t>
  </si>
  <si>
    <t>ამორტიზირებული ძირითადი აქტივები</t>
  </si>
  <si>
    <t>ვადაგადაცილებული დავალიანებები</t>
  </si>
  <si>
    <t>დამქირავებლის მიერ ფულადი და სასაქონლო ფორმით გაწეული სოციალური დახმარებით ვალდებულებები</t>
  </si>
  <si>
    <t>ანგარიშის დასახელება</t>
  </si>
  <si>
    <t>სულ აქტივები</t>
  </si>
  <si>
    <t>სულ ფინანსური აქტივები და სხვა დებიტორული დავალიანებები</t>
  </si>
  <si>
    <t>სულ არაფინანსური აქტივები</t>
  </si>
  <si>
    <t>სულ ფინანსური ვალდებულებები და სხვა კრედიტორული დავალიანებები</t>
  </si>
  <si>
    <t>სულ კაპიტალი</t>
  </si>
  <si>
    <t>საცნობარო მუხლები</t>
  </si>
  <si>
    <t>სულ ვალდებულებები და კაპიტალი</t>
  </si>
  <si>
    <t>საანგარიშგებო თარიღი</t>
  </si>
  <si>
    <t>ბანკი</t>
  </si>
  <si>
    <t>სს ვითიბი ბანკი ჯორჯია</t>
  </si>
  <si>
    <t>სს ინვესტბანკი </t>
  </si>
  <si>
    <t>სს კორ სტანდარტ ბანკი</t>
  </si>
  <si>
    <t>სს ზირაათ ბანკის თბილისის ფილიალი </t>
  </si>
  <si>
    <t>სს ბანკი ქართუ</t>
  </si>
  <si>
    <t>სს საქართველოს ბანკი</t>
  </si>
  <si>
    <t>სს ბითიეი ბანკი</t>
  </si>
  <si>
    <t>სს თიბისი ბანკი </t>
  </si>
  <si>
    <t>სს ლიბერთი ბანკი</t>
  </si>
  <si>
    <t>სს პროკრედიტ ბანკი</t>
  </si>
  <si>
    <t>სს ბანკი რესპუბლიკა </t>
  </si>
  <si>
    <t>სს პრივატბანკი</t>
  </si>
  <si>
    <t>სს ბაზისბანკი </t>
  </si>
  <si>
    <t>სს აზერბაიჯანის საერთაშორისო ბანკი - საქართველო </t>
  </si>
  <si>
    <t>ღია სააქციო საზოგადოების კავკასიის განვითარების ბანკის თბილისის ფილიალი</t>
  </si>
  <si>
    <t>სს ეიჩ ეს ბი სი ბანკი საქართველო </t>
  </si>
  <si>
    <t>სს პროგრეს ბანკი</t>
  </si>
  <si>
    <t>სს ხალიკ ბანკი საქართველო</t>
  </si>
  <si>
    <t>სს ბანკი კონსტანტა</t>
  </si>
  <si>
    <t>თარიღი</t>
  </si>
  <si>
    <t>ნაშთი (პერიოდის დასაწყისში)</t>
  </si>
  <si>
    <t>ლარი</t>
  </si>
  <si>
    <t>რაოდენ.</t>
  </si>
  <si>
    <t>ნაშთი (პერიოდის ბოლოს)</t>
  </si>
  <si>
    <t>შემოსავლის ტიპი</t>
  </si>
  <si>
    <t>პირადი ნომერი</t>
  </si>
  <si>
    <t>რაოდენობა/ მოცულობა</t>
  </si>
  <si>
    <t>დამატებითი ინფორმაცია</t>
  </si>
  <si>
    <t>საწევრო</t>
  </si>
  <si>
    <t>ფულადი შემოწირულობები</t>
  </si>
  <si>
    <t>არაფულადი შემოწირულობები</t>
  </si>
  <si>
    <t>სხვა შემოსავლები</t>
  </si>
  <si>
    <t>საკადასტრო ნომერი</t>
  </si>
  <si>
    <t>შენობა-ნაგებობის ტიპები</t>
  </si>
  <si>
    <t>საცხოვრებელი შენობები</t>
  </si>
  <si>
    <t>არასაცხოვრებელი შენობები</t>
  </si>
  <si>
    <t>სხვა ნაგებობები</t>
  </si>
  <si>
    <r>
      <t>ფართობი მ</t>
    </r>
    <r>
      <rPr>
        <b/>
        <vertAlign val="superscript"/>
        <sz val="10"/>
        <color theme="1"/>
        <rFont val="Sylfaen"/>
        <family val="1"/>
      </rPr>
      <t>2</t>
    </r>
  </si>
  <si>
    <t>საბალანსო ღირებულება</t>
  </si>
  <si>
    <t>ბალანსზე აყვანის თარიღი</t>
  </si>
  <si>
    <t>დახასიათება</t>
  </si>
  <si>
    <t>მარკა</t>
  </si>
  <si>
    <t>მოდელი</t>
  </si>
  <si>
    <t>წარმოების წელი</t>
  </si>
  <si>
    <t>სახელმწიფო ნომერი</t>
  </si>
  <si>
    <t>სატრანსპორტო საშუალების ტიპი</t>
  </si>
  <si>
    <t>შემოსავლების ჩამონათვალი</t>
  </si>
  <si>
    <t>საკანცელარიო საქონლის, საოფისე ტექნიკისა და ინვენტარის შეძენის, დამონტაჟების და მოვლა-შენახვის ხარჯები</t>
  </si>
  <si>
    <t>1.1.6</t>
  </si>
  <si>
    <t>ვალდებულებების კლება</t>
  </si>
  <si>
    <t>კომერციული ბანკებიდან მიღებული სესხების დაფარვა</t>
  </si>
  <si>
    <t>სხვა სესხების დაფარვა</t>
  </si>
  <si>
    <t>საწესდებო კაპიტალი</t>
  </si>
  <si>
    <t>ნაშთი პერიოდის დასაწყისში</t>
  </si>
  <si>
    <t>ნაშთი პერიოდის ბოლოს</t>
  </si>
  <si>
    <t xml:space="preserve">   2.2 დაუმთავრებელი წარმოება</t>
  </si>
  <si>
    <t xml:space="preserve">   2.3 მზა პროდუქცია</t>
  </si>
  <si>
    <t xml:space="preserve">   2.4 შემდგომი რეალიზაციისათვის შეძენილი საქონელი</t>
  </si>
  <si>
    <t xml:space="preserve">   2.5 ფულადი დოკუმენტები</t>
  </si>
  <si>
    <t xml:space="preserve">   2.6 სათადარიგო ნაწილები</t>
  </si>
  <si>
    <t xml:space="preserve">   2.7 სხვა დანარჩენი მატერიალური მარაგები</t>
  </si>
  <si>
    <t xml:space="preserve"> 3.1 ძვირფასი ქვები და ლითონები</t>
  </si>
  <si>
    <t xml:space="preserve"> 3.2 ხელოვნების ნიმუშები</t>
  </si>
  <si>
    <t xml:space="preserve"> 3.3 სხვა ფასეულობები</t>
  </si>
  <si>
    <t>ხელმძღვანელი</t>
  </si>
  <si>
    <t>პასუხისმგებელი პირი)</t>
  </si>
  <si>
    <t xml:space="preserve">                                                                                               პასუხისმგებელი პირი)</t>
  </si>
  <si>
    <r>
      <t xml:space="preserve">ხელმძღვანელი                                            ბუღალტერი </t>
    </r>
    <r>
      <rPr>
        <sz val="10"/>
        <rFont val="Sylfaen"/>
        <family val="1"/>
      </rPr>
      <t>(ან საამისოდ უფლებამოსილი</t>
    </r>
    <r>
      <rPr>
        <b/>
        <sz val="10"/>
        <rFont val="Sylfaen"/>
        <family val="1"/>
      </rPr>
      <t xml:space="preserve"> </t>
    </r>
  </si>
  <si>
    <t>ფორმა N3 - საარჩევნო კამპანიის ფონდის შემოსავლები</t>
  </si>
  <si>
    <r>
      <rPr>
        <b/>
        <sz val="10"/>
        <rFont val="Sylfaen"/>
        <family val="1"/>
      </rPr>
      <t>ბუღალტერი</t>
    </r>
    <r>
      <rPr>
        <sz val="10"/>
        <rFont val="Sylfaen"/>
        <family val="1"/>
      </rPr>
      <t xml:space="preserve"> (ან საამისოდ უფლებამოსილი </t>
    </r>
  </si>
  <si>
    <t>ანგარიშვალდებული პირის დასახელება:</t>
  </si>
  <si>
    <t>ვალუტა</t>
  </si>
  <si>
    <t>…</t>
  </si>
  <si>
    <t>მომსახურების მოკლე აღწერილობა</t>
  </si>
  <si>
    <t>...</t>
  </si>
  <si>
    <t>ძირითადი კაპიტალის მოხმარება</t>
  </si>
  <si>
    <t>თანხა / ღირებულება (ლარებში)</t>
  </si>
  <si>
    <t>1.2.2.3</t>
  </si>
  <si>
    <t>1.2.2.4</t>
  </si>
  <si>
    <t>1.2.2.5</t>
  </si>
  <si>
    <t>1.2.2.6</t>
  </si>
  <si>
    <t>1.2.2.6.1</t>
  </si>
  <si>
    <t>1.2.2.6.2</t>
  </si>
  <si>
    <t>1.2.2.6.3</t>
  </si>
  <si>
    <t>1.2.2.6.4</t>
  </si>
  <si>
    <t>1.2.2.7</t>
  </si>
  <si>
    <t>1.2.6.1</t>
  </si>
  <si>
    <t>1.2.6.2</t>
  </si>
  <si>
    <t>ზრდა პერიოდის განმავლობაში</t>
  </si>
  <si>
    <t>კლება პერიოდის განმავლობაში</t>
  </si>
  <si>
    <t>შემოსავალი პერიოდის განმავლობაში</t>
  </si>
  <si>
    <t>გასავალი პერიოდის განმავლობაში</t>
  </si>
  <si>
    <t>საიჯარო ქირის ხარჯი</t>
  </si>
  <si>
    <t>1.6.1</t>
  </si>
  <si>
    <t>1.6.2</t>
  </si>
  <si>
    <t>1.6.3</t>
  </si>
  <si>
    <t>1.6.4</t>
  </si>
  <si>
    <t>ფორმა N5 - საარჩევნო კამპანიის ფონდის ხარჯები</t>
  </si>
  <si>
    <t>ნაშთი პერიოდის სადაწყისში</t>
  </si>
  <si>
    <t>შემოწირულებები</t>
  </si>
  <si>
    <t>შემოწირულებები ფიზიკური პირებისაგან (უძრავი ქონება)</t>
  </si>
  <si>
    <t>შემოწირულებები ფიზიკური პირებისაგან (სხვა)</t>
  </si>
  <si>
    <t>შემოწირულებები ფიზიკური პირებისაგან</t>
  </si>
  <si>
    <t>შემოწირულებები ფიზიკური პირებისაგან (მოძრავი ქონება)</t>
  </si>
  <si>
    <t>ტრანზ -აქციის N</t>
  </si>
  <si>
    <t>ნაშთი</t>
  </si>
  <si>
    <t>სალაროს ნაშთი პერიოდის დასაწყისში</t>
  </si>
  <si>
    <t>სალაროს ნაშთი პერიოდის ბოლოს</t>
  </si>
  <si>
    <t>ფორმა ივსება ქართული შრიფტით (Sylfaen), ფონტის ზომა 10</t>
  </si>
  <si>
    <t>შენიშვნა</t>
  </si>
  <si>
    <r>
      <t xml:space="preserve">ბუღალტერი </t>
    </r>
    <r>
      <rPr>
        <sz val="10"/>
        <rFont val="Sylfaen"/>
        <family val="1"/>
      </rPr>
      <t xml:space="preserve">(ან საამისოდ უფლებამოსილი </t>
    </r>
  </si>
  <si>
    <t>ოპერაციის დანიშნულება</t>
  </si>
  <si>
    <t xml:space="preserve">ფორმა N4.1 - სხვადასხვა ხარჯებისა და სხვა დანარჩენი საქონლისა და მომსახურების </t>
  </si>
  <si>
    <t>განმარტებითი შენიშვნა*</t>
  </si>
  <si>
    <t>1.6.4.1</t>
  </si>
  <si>
    <t>1.6.4.2</t>
  </si>
  <si>
    <t>1.2.15.1</t>
  </si>
  <si>
    <t>1.2.15.2</t>
  </si>
  <si>
    <t>ხარჯის კლასიფიკაცია ბუნებისა და შინაარსის მიხედვით</t>
  </si>
  <si>
    <t xml:space="preserve">ფორმა N5.1 - სხვადასხვა ხარჯებისა და სხვა დანარჩენი საქონლისა და მომსახურების </t>
  </si>
  <si>
    <t>სულ **</t>
  </si>
  <si>
    <t>სულ**</t>
  </si>
  <si>
    <t>1.6.5</t>
  </si>
  <si>
    <t>ზარალი კურსთაშორისი სხვაობებიდან</t>
  </si>
  <si>
    <t>სულ*</t>
  </si>
  <si>
    <t>სახელი</t>
  </si>
  <si>
    <t>გვარი</t>
  </si>
  <si>
    <t>თვე</t>
  </si>
  <si>
    <t>პოზიცია</t>
  </si>
  <si>
    <t>სულ *</t>
  </si>
  <si>
    <t>ხელფასი</t>
  </si>
  <si>
    <t>განაცემის ტიპი</t>
  </si>
  <si>
    <t>1.2.8.1</t>
  </si>
  <si>
    <t>1.2.8.2</t>
  </si>
  <si>
    <t>1.2.8.3</t>
  </si>
  <si>
    <t>რეკლამის ხარჯები</t>
  </si>
  <si>
    <t>სატელევიზიო რეკლამის ხარჯები</t>
  </si>
  <si>
    <t>ბეჭდური რეკლამის ხარჯები</t>
  </si>
  <si>
    <t>სხვა სარეკლამო ხარჯები</t>
  </si>
  <si>
    <t>1.2.8.4</t>
  </si>
  <si>
    <t>ინტერნეტ-რეკლამის ხარჯი</t>
  </si>
  <si>
    <t>ბრენდირებული აქსესუარებით რეკლამის ხარჯი</t>
  </si>
  <si>
    <t>1.2.8.5</t>
  </si>
  <si>
    <t>ფორმა N4.3 - მივლინებები</t>
  </si>
  <si>
    <t xml:space="preserve">ხარჯებში ჩამოწერილი მარაგები </t>
  </si>
  <si>
    <t>სალაროს შემოსავალი, ლარში</t>
  </si>
  <si>
    <t>სალაროს გასავალი, ლარში</t>
  </si>
  <si>
    <t>1.2.13.1</t>
  </si>
  <si>
    <t>1.2.13.2</t>
  </si>
  <si>
    <t>ავტოსატრანსპორტო საშუალებების იჯარის ხარჯი</t>
  </si>
  <si>
    <t>უძრავი ქონების იჯარის ხარჯი</t>
  </si>
  <si>
    <t>1.2.13.3</t>
  </si>
  <si>
    <t>სხვა მოძრავი ქონების იჯარის ხარჯი</t>
  </si>
  <si>
    <t>ხელშეკრულების დადების თარიღი</t>
  </si>
  <si>
    <t>ხელშეკრულების საგანი</t>
  </si>
  <si>
    <t>შენობა-ნაგებობების ტიპი</t>
  </si>
  <si>
    <t>იურიდიული მისმართი</t>
  </si>
  <si>
    <t>იჯარის ობიექტის სახეობა</t>
  </si>
  <si>
    <t>ტექნიკური მახასიათებლები</t>
  </si>
  <si>
    <t>მეიჯარის სახელი</t>
  </si>
  <si>
    <t>მეიჯარის გვარი</t>
  </si>
  <si>
    <t>მეიჯარე ორგანიზაციის დასახელება</t>
  </si>
  <si>
    <t>ყოველთვური საიჯარო გადასახადი (ლარში)</t>
  </si>
  <si>
    <t>მეიჯარის პირადი ნომერი (ფიზიკური პირი)</t>
  </si>
  <si>
    <t xml:space="preserve">                                                                                                 პასუხისმგებელი პირი)</t>
  </si>
  <si>
    <r>
      <t xml:space="preserve">ხელმძღვანელი                                                  ბუღალტერი </t>
    </r>
    <r>
      <rPr>
        <sz val="10"/>
        <rFont val="Sylfaen"/>
        <family val="1"/>
      </rPr>
      <t>(ან საამისოდ უფლებამოსილი</t>
    </r>
    <r>
      <rPr>
        <b/>
        <sz val="10"/>
        <rFont val="Sylfaen"/>
        <family val="1"/>
      </rPr>
      <t xml:space="preserve"> </t>
    </r>
  </si>
  <si>
    <t>გადახდის წყაროსთან დაკავებული საშემოსავლო გადასახადი</t>
  </si>
  <si>
    <t>ხელშეკრულების თანხა (ლარში)</t>
  </si>
  <si>
    <t>მოწოდებული საქონლის/მომსახურების ღირებულება (ლარში)</t>
  </si>
  <si>
    <t>ვალდებულების ნაშთი (ლარში) საანგარიშგებო პერიოდის ბოლოს</t>
  </si>
  <si>
    <t>მეიჯარე ორგანიზაციის საიდენტიფიკაციო ნომერი</t>
  </si>
  <si>
    <t>რეკლამის ხარჯი</t>
  </si>
  <si>
    <t>იჯარის ხარჯი</t>
  </si>
  <si>
    <t>არაფინანსური აქტივების ზრდა</t>
  </si>
  <si>
    <t>დაუმთავრებელი მშენებლობა</t>
  </si>
  <si>
    <t>სხვა მანქანა დანადგარები და ინვენტარი</t>
  </si>
  <si>
    <t>პირებისათვის მატერიალური და არამატერიალური ფასეულობების გადაცემა</t>
  </si>
  <si>
    <t>სხვა დანარჩენი ძირითადი აქტივები</t>
  </si>
  <si>
    <t>დამხმარე ხასიათის საქმიანობისათვის გაწეული ხარჯები</t>
  </si>
  <si>
    <t>დამხმარე ხასიათის საქმიანობიდან მიღებული სახსრები</t>
  </si>
  <si>
    <t>გაგზავნის თარიღი</t>
  </si>
  <si>
    <t>სესხის აღების თარიღი</t>
  </si>
  <si>
    <t>სესხის გამცემი ბანკი</t>
  </si>
  <si>
    <t>სესხის ტიპი</t>
  </si>
  <si>
    <t>საკონტრაქტო წლიური საპროცენტო განაკვეთი</t>
  </si>
  <si>
    <t>სესხის დაფარვის პირობები</t>
  </si>
  <si>
    <t>სულ:</t>
  </si>
  <si>
    <r>
      <t xml:space="preserve">ხელმძღვანელი                                  ბუღალტერი </t>
    </r>
    <r>
      <rPr>
        <sz val="10"/>
        <rFont val="Sylfaen"/>
        <family val="1"/>
      </rPr>
      <t>(ან საამისოდ უფლებამოსილი</t>
    </r>
    <r>
      <rPr>
        <b/>
        <sz val="10"/>
        <rFont val="Sylfaen"/>
        <family val="1"/>
      </rPr>
      <t xml:space="preserve"> </t>
    </r>
  </si>
  <si>
    <t>ფონდები</t>
  </si>
  <si>
    <t>დაუფარავი დეფიციტი</t>
  </si>
  <si>
    <t xml:space="preserve">   4.3.1 ტელე/რადიოსიხშირული სპექტრით სარგებლობის ლიცენზია</t>
  </si>
  <si>
    <t>კონტრაგენტის დასახელება (იურიდიული პირი)/სახელი, გვარი (ფიზიკური პირი)</t>
  </si>
  <si>
    <t>კონტრაგენტის საიდენტიფიკაციო ნომერი/პირადი ნომერი</t>
  </si>
  <si>
    <t>კონტრაგენტისათვის გადახდილი თანხა (ლარში)</t>
  </si>
  <si>
    <t>კომერციული ბანკებიდან მიღებული სესხები/კრედიტები</t>
  </si>
  <si>
    <r>
      <t xml:space="preserve">ხელმძღვანელი                                        ბუღალტერი </t>
    </r>
    <r>
      <rPr>
        <sz val="10"/>
        <rFont val="Sylfaen"/>
        <family val="1"/>
      </rPr>
      <t>(ან საამისოდ უფლებამოსილი</t>
    </r>
    <r>
      <rPr>
        <b/>
        <sz val="10"/>
        <rFont val="Sylfaen"/>
        <family val="1"/>
      </rPr>
      <t xml:space="preserve"> </t>
    </r>
  </si>
  <si>
    <t xml:space="preserve">                                                                                                   პასუხისმგებელი პირი)</t>
  </si>
  <si>
    <r>
      <t xml:space="preserve">ხელმძღვანელი                                     ბუღალტერი </t>
    </r>
    <r>
      <rPr>
        <sz val="10"/>
        <rFont val="Sylfaen"/>
        <family val="1"/>
      </rPr>
      <t>(ან საამისოდ უფლებამოსილი</t>
    </r>
    <r>
      <rPr>
        <b/>
        <sz val="10"/>
        <rFont val="Sylfaen"/>
        <family val="1"/>
      </rPr>
      <t xml:space="preserve"> </t>
    </r>
  </si>
  <si>
    <t>სხვა ფინანსური აქტივების ზრდა</t>
  </si>
  <si>
    <t>სხვა არაფულადი შემოსავლები (მათ შორის  მოგება კურსთაშორისი სხვაობებიდან)</t>
  </si>
  <si>
    <t xml:space="preserve">სხვა ფულადი შემოსავლები </t>
  </si>
  <si>
    <t>1.2.1.3</t>
  </si>
  <si>
    <t>სულ:*</t>
  </si>
  <si>
    <r>
      <t>ბუღალტერი</t>
    </r>
    <r>
      <rPr>
        <sz val="10"/>
        <rFont val="Sylfaen"/>
        <family val="1"/>
      </rPr>
      <t xml:space="preserve"> (ან საამისოდ უფლებამოსილი პასუხისმგებელი პირი)</t>
    </r>
  </si>
  <si>
    <t>ქონების აღწერილობა ****</t>
  </si>
  <si>
    <t>ფორმა N5.3 - მივლინებები</t>
  </si>
  <si>
    <t>ფორმა N5.5 - რეკლამის ხარჯი</t>
  </si>
  <si>
    <t>რეკლამის ფორმა</t>
  </si>
  <si>
    <t>შემსრულებელი კომპანია/პირი</t>
  </si>
  <si>
    <t>საიდენტიფიკაციო ნომერი</t>
  </si>
  <si>
    <t>რეკლამის დამკვეთი*</t>
  </si>
  <si>
    <t>ტირაჟი/ხანგრძლივობა</t>
  </si>
  <si>
    <t>ფართობი**</t>
  </si>
  <si>
    <t>ერთეულის ტიპი (კვ.მ.; წუთი...)</t>
  </si>
  <si>
    <t>ერთეულის ღირებულება (ლარი)</t>
  </si>
  <si>
    <t>ჯამური ღირებულება (ლარი)</t>
  </si>
  <si>
    <t>სულ:****</t>
  </si>
  <si>
    <r>
      <t>ბუღალტერი</t>
    </r>
    <r>
      <rPr>
        <sz val="10"/>
        <rFont val="Sylfaen"/>
        <family val="1"/>
      </rPr>
      <t xml:space="preserve"> 
(ან საამისოდ უფლებამოსილი პასუხისმგებელი პირი)</t>
    </r>
  </si>
  <si>
    <t>გარე რეკლამის ხარჯი *</t>
  </si>
  <si>
    <t>1.2.8.6</t>
  </si>
  <si>
    <t xml:space="preserve">ხელმძღვანელი                                           </t>
  </si>
  <si>
    <t xml:space="preserve"> ბუღალტერი (ან საამისოდ უფლებამოსილი </t>
  </si>
  <si>
    <t xml:space="preserve">           ბ.ა.</t>
  </si>
  <si>
    <t xml:space="preserve"> პასუხისმგებელი პირი)</t>
  </si>
  <si>
    <t>შემოწირულებები იურიდიული პირებისაგან</t>
  </si>
  <si>
    <t>1.1.2.2</t>
  </si>
  <si>
    <t>1.1.2.3</t>
  </si>
  <si>
    <t>შემოწირულებები იურიდიული  პირებისაგან (უძრავი ქონება)</t>
  </si>
  <si>
    <t>შემოწირულებები იურიდიული  პირებისაგან (მოძრავი ქონება)</t>
  </si>
  <si>
    <t>შემოწირულებები იურიდიული  პირებისაგან (სხვა)</t>
  </si>
  <si>
    <t>ფორმა ივსება ქართული შრიფტით (Sylfaen), ფონტის ზომა 10;</t>
  </si>
  <si>
    <t>ფიზიკური პირის სახელი</t>
  </si>
  <si>
    <t>ფიზიკური პირის გვარი</t>
  </si>
  <si>
    <t>ფიზიკური პირის პირადი N</t>
  </si>
  <si>
    <t>შემოწირ. თანხის ოდენობა (ლარებში)</t>
  </si>
  <si>
    <t>შემომწირველის საბანკო ანგარიშის N</t>
  </si>
  <si>
    <t>ინფორმაცია შემოწირულების შესახებ</t>
  </si>
  <si>
    <t>საბაზრო ღირებულება</t>
  </si>
  <si>
    <t xml:space="preserve">ფაქტობრივი ღირებულება </t>
  </si>
  <si>
    <t>მომსახურება</t>
  </si>
  <si>
    <r>
      <t>ბუღალტერი</t>
    </r>
    <r>
      <rPr>
        <sz val="10"/>
        <rFont val="Sylfaen"/>
        <family val="1"/>
      </rPr>
      <t xml:space="preserve"> (ან საამისოდ უფლებამოსილი </t>
    </r>
  </si>
  <si>
    <t>ფორმა N13 - საჯარო ღონისძიებებთან დაკავშირებული შემოწირულებები</t>
  </si>
  <si>
    <t>საჯარო ღონისძიება</t>
  </si>
  <si>
    <t>ღონისძიების თარიღი</t>
  </si>
  <si>
    <t>ღონისძიების ადგილი</t>
  </si>
  <si>
    <t>შემოწირულების ოდენობა ლარებში</t>
  </si>
  <si>
    <t>ბანკის დასახელება:</t>
  </si>
  <si>
    <t>საბანკო ანგარიშის ნომერი:</t>
  </si>
  <si>
    <t>საბანკო ანგარიშის ვალუტა:</t>
  </si>
  <si>
    <t>საბანკო ანგარიშიდან ნაღდი ფულის გასავლის დაგეგმილი თარიღი:</t>
  </si>
  <si>
    <t>საბანკო ანგარიშიდან ნაღდი ფულის გასავლის დაგეგმილი მოცულობა:</t>
  </si>
  <si>
    <t>ოპერაციის განმახორციელებელი უფლებამოსილი პირის პირადი ნომერი:</t>
  </si>
  <si>
    <t>ოპერაციის განმახორციელებელი უფლებამოსილი პირის სახელი, გვარი:</t>
  </si>
  <si>
    <t>ფორმის შევსების თარიღი:</t>
  </si>
  <si>
    <t>ფორმის შევსების დრო:</t>
  </si>
  <si>
    <t xml:space="preserve"> ხელფასები და სხვა განაცემები ფიზიკურ პირებზე</t>
  </si>
  <si>
    <t>თანხა</t>
  </si>
  <si>
    <t>მივლინება</t>
  </si>
  <si>
    <t>სხვა შესყიდვა</t>
  </si>
  <si>
    <t>საწევრო შენატანის ოდენობა (ლარებში)</t>
  </si>
  <si>
    <t>შემომტანის საბანკო ანგარიშის N</t>
  </si>
  <si>
    <t>იურიდიული პირის დასახელება</t>
  </si>
  <si>
    <t>სამართლებრივი ფორმა</t>
  </si>
  <si>
    <t>საიდენტიფიკაციო კოდი</t>
  </si>
  <si>
    <t>თანხა (ლარებში)</t>
  </si>
  <si>
    <r>
      <t>თარიღი</t>
    </r>
    <r>
      <rPr>
        <sz val="14"/>
        <rFont val="Sylfaen"/>
        <family val="1"/>
      </rPr>
      <t>**</t>
    </r>
  </si>
  <si>
    <t>საიდ. კოდი</t>
  </si>
  <si>
    <t>შემოწირ-ბის ღირებულება **</t>
  </si>
  <si>
    <t>ფორმა N4.5 - რეკლამის ხარჯი</t>
  </si>
  <si>
    <t>სესხის ოდენობა (ლარი)</t>
  </si>
  <si>
    <t>სესხის ვადა (თვეების რაოდენობა)</t>
  </si>
  <si>
    <t>სესხის უზრუნველყოფა</t>
  </si>
  <si>
    <t>თავმდები</t>
  </si>
  <si>
    <t>ლექციების, გამოფენების და სხვა საჯარო ღონისძიებების მოწყობით მიღებული შემოსავლები</t>
  </si>
  <si>
    <t>რეკლამირებული სუბიექტი***</t>
  </si>
  <si>
    <t>*</t>
  </si>
  <si>
    <t xml:space="preserve">რეკლამის ჯამური ხარჯი </t>
  </si>
  <si>
    <t>სატელევიზიო რეკლამა</t>
  </si>
  <si>
    <t xml:space="preserve">შემოსავლები </t>
  </si>
  <si>
    <t>საბიუჯეტო შემოსავალი</t>
  </si>
  <si>
    <t>მიზნობრივი დაფინანსება</t>
  </si>
  <si>
    <t>შემოწირულება</t>
  </si>
  <si>
    <t>2.3.1</t>
  </si>
  <si>
    <t xml:space="preserve">               ფულადი</t>
  </si>
  <si>
    <t>2.3.2</t>
  </si>
  <si>
    <t xml:space="preserve">               არაფულადი</t>
  </si>
  <si>
    <t>2.3.3</t>
  </si>
  <si>
    <t xml:space="preserve">               იურიდიული პირის ფულადი სახით</t>
  </si>
  <si>
    <t>2.3.4</t>
  </si>
  <si>
    <t xml:space="preserve">               იურიდიული პირის არაფულადი სახით</t>
  </si>
  <si>
    <t>2.3.5</t>
  </si>
  <si>
    <t xml:space="preserve">               საწევრო</t>
  </si>
  <si>
    <t>საგამომცემლო საქმიანობიდან მიღებული თანხები</t>
  </si>
  <si>
    <t>საბანკო დაწესებულება</t>
  </si>
  <si>
    <t xml:space="preserve"> საბანკო ანგარიშის ნომერი</t>
  </si>
  <si>
    <t>**</t>
  </si>
  <si>
    <t>***</t>
  </si>
  <si>
    <t>****</t>
  </si>
  <si>
    <t>სხვა არაფულადი შემოსავლები (მათ შორის მოგება კურსთაშორისი სხვაობიდან)</t>
  </si>
  <si>
    <r>
      <t xml:space="preserve">გარე რეკლამის ხარჯი </t>
    </r>
    <r>
      <rPr>
        <b/>
        <sz val="10"/>
        <rFont val="Sylfaen"/>
        <family val="1"/>
      </rPr>
      <t>*</t>
    </r>
  </si>
  <si>
    <t>დანიშნულება</t>
  </si>
  <si>
    <t>ადგილი</t>
  </si>
  <si>
    <t>პერიოდი (დღეებში)</t>
  </si>
  <si>
    <t>ხარჯი</t>
  </si>
  <si>
    <t xml:space="preserve">ფაქტობრივი </t>
  </si>
  <si>
    <t xml:space="preserve">საკასო </t>
  </si>
  <si>
    <t>პირადი ნომერი / საიდენტიფიკაციო კოდი</t>
  </si>
  <si>
    <t>განსხვავებული სქესის წარმომადგენელთათვის გათვალისწინებული დანამატი</t>
  </si>
  <si>
    <t xml:space="preserve">ფორმა N4 - ხარჯები </t>
  </si>
  <si>
    <t>(საარჩევნო კამპანიის ფონდის ხარჯების გარდა)</t>
  </si>
  <si>
    <r>
      <rPr>
        <b/>
        <sz val="10"/>
        <rFont val="Sylfaen"/>
        <family val="1"/>
      </rPr>
      <t>*</t>
    </r>
    <r>
      <rPr>
        <sz val="10"/>
        <rFont val="Sylfaen"/>
        <family val="1"/>
      </rPr>
      <t xml:space="preserve"> ბილბორდი, ლაით ბოქსი, ქუჩაში დამონტაჟებული ეკრანი, სატრანსპორტო საშუალებებზე განთავსებული რეკლამა და სხვა.</t>
    </r>
  </si>
  <si>
    <r>
      <t xml:space="preserve">** </t>
    </r>
    <r>
      <rPr>
        <sz val="10"/>
        <rFont val="Sylfaen"/>
        <family val="1"/>
      </rPr>
      <t>ჯამური მაჩვენებლები უნდა ედრებოდეს ფორმა N 4-ში წარმოდგენილ N 1.2.15 და N 1.6.4 მუხლების შესაბამის მნიშნელობათა ჯამს</t>
    </r>
  </si>
  <si>
    <r>
      <rPr>
        <b/>
        <sz val="10"/>
        <rFont val="Sylfaen"/>
        <family val="1"/>
      </rPr>
      <t xml:space="preserve">* </t>
    </r>
    <r>
      <rPr>
        <sz val="10"/>
        <rFont val="Sylfaen"/>
        <family val="1"/>
      </rPr>
      <t>ფორმა N4.1 ივსება მხოლოდ იმ შემთხვევაში, თუ ფორმა N4-ში წარმოდგენილი სხვადასხვა ხარჯები (1.6.4), სხვა დანარჩენი საქონლისა და მომსახურების (1.2.15) ფაქტიური და საკასო ხარჯის მოცულობა ცალ-ცალკე ან ერთად აღებული აღემატება ამავე ფორმის N 1.2 ან  N 1.6 მუხლების შესაბამისი მნიშვნელობების 5 %-ს ან 1000 ლარს</t>
    </r>
  </si>
  <si>
    <r>
      <rPr>
        <b/>
        <sz val="10"/>
        <rFont val="Sylfaen"/>
        <family val="1"/>
      </rPr>
      <t xml:space="preserve"> *</t>
    </r>
    <r>
      <rPr>
        <sz val="10"/>
        <rFont val="Sylfaen"/>
        <family val="1"/>
      </rPr>
      <t xml:space="preserve"> ჯამური მაჩვენებლები უნდა ედრებოდეს ფორმა N4-ში და N5-ში წარმოდგენილი N 1.1.1 და N 1.1.2 მუხლების შესაბამის მნიშვნელობათა ჯამს.</t>
    </r>
  </si>
  <si>
    <t>სულ: *</t>
  </si>
  <si>
    <t>სესხის ოდენობა</t>
  </si>
  <si>
    <t>სესხის ვადა (თვეების რაოდენ.)</t>
  </si>
  <si>
    <t>სესხის უზრუნვ.</t>
  </si>
  <si>
    <t>თავდებობა (კი/არა)</t>
  </si>
  <si>
    <r>
      <rPr>
        <b/>
        <sz val="10"/>
        <rFont val="Sylfaen"/>
        <family val="1"/>
      </rPr>
      <t xml:space="preserve">* </t>
    </r>
    <r>
      <rPr>
        <sz val="10"/>
        <rFont val="Sylfaen"/>
        <family val="1"/>
      </rPr>
      <t>ჯამური მაჩვენებლები უნდა ედრებოდეს ფორმა N4-ში და N5-ში წარმოდგენილი N1.3 მუხლების შესაბამის მნიშვნელობათა ჯამს</t>
    </r>
  </si>
  <si>
    <r>
      <rPr>
        <b/>
        <sz val="10"/>
        <rFont val="Sylfaen"/>
        <family val="1"/>
      </rPr>
      <t xml:space="preserve">** </t>
    </r>
    <r>
      <rPr>
        <sz val="10"/>
        <rFont val="Sylfaen"/>
        <family val="1"/>
      </rPr>
      <t>ბეჭდური და ინტერნეტ რეკლამის შემთხვევაში</t>
    </r>
  </si>
  <si>
    <r>
      <rPr>
        <b/>
        <sz val="10"/>
        <rFont val="Sylfaen"/>
        <family val="1"/>
      </rPr>
      <t xml:space="preserve">**** </t>
    </r>
    <r>
      <rPr>
        <sz val="10"/>
        <rFont val="Sylfaen"/>
        <family val="1"/>
      </rPr>
      <t>ჯამური მაჩვენებლები უნდა ედრებოდეს ფორმა N4-ში წარმოდგენილი N 1.2.8 მუხლის  შესაბამის მნიშვნელობებს</t>
    </r>
  </si>
  <si>
    <r>
      <t xml:space="preserve">***** </t>
    </r>
    <r>
      <rPr>
        <sz val="10"/>
        <rFont val="Sylfaen"/>
        <family val="1"/>
      </rPr>
      <t>გარე რეკლამად არ ითვლება და ეს ფორმა არ მოიცავს პარტიის/საარჩევნო სუბიექტის ოფისის ფასადზე ან/და ღონისძიების გამართვის ადგილას სარეკლამო მასალის განთავსების (და არა დამზადება-დამონტაჟების) ხარჯს</t>
    </r>
  </si>
  <si>
    <r>
      <rPr>
        <b/>
        <sz val="10"/>
        <rFont val="Sylfaen"/>
        <family val="1"/>
      </rPr>
      <t xml:space="preserve">* </t>
    </r>
    <r>
      <rPr>
        <sz val="10"/>
        <rFont val="Sylfaen"/>
        <family val="1"/>
      </rPr>
      <t>ბილბორდი, ლაით ბოქსი, ქუჩაში დამონტაჟებული ეკრანი, სატრანსპორტო საშუალებებზე განთავსებული რეკლამა და სხვა.</t>
    </r>
  </si>
  <si>
    <r>
      <rPr>
        <b/>
        <sz val="10"/>
        <rFont val="Sylfaen"/>
        <family val="1"/>
      </rPr>
      <t xml:space="preserve">* </t>
    </r>
    <r>
      <rPr>
        <sz val="10"/>
        <rFont val="Sylfaen"/>
        <family val="1"/>
      </rPr>
      <t>ფორმა N5.1 ივსება მხოლოდ იმ შემთხვევაში, თუ ფორმა N5-ში წარმოდგენილი სხვადასხვა ხარჯები (1.6.4), სხვა დანარჩენი საქონლისა და მომსახურების (1.2.15) ფაქტიური და საკასო ხარჯის მოცულობა ცალ-ცალკე ან ერთად აღებული აღემატება ამავე ფორმის N 1.2 ან  N 1.6 მუხლების შესაბამისი მნიშვნელობების 5 %-ს ან 1000 ლარს</t>
    </r>
  </si>
  <si>
    <r>
      <t xml:space="preserve">** </t>
    </r>
    <r>
      <rPr>
        <sz val="10"/>
        <rFont val="Sylfaen"/>
        <family val="1"/>
      </rPr>
      <t>ჯამური მაჩვენებლები უნდა ედრებოდეს ფორმა N 5-ში წარმოდგენილ N 1.2.15 და N 1.6.4 მუხლების შესაბამის მნიშნელობათა ჯამს</t>
    </r>
  </si>
  <si>
    <r>
      <rPr>
        <b/>
        <sz val="10"/>
        <rFont val="Sylfaen"/>
        <family val="1"/>
      </rPr>
      <t xml:space="preserve">* </t>
    </r>
    <r>
      <rPr>
        <sz val="10"/>
        <rFont val="Sylfaen"/>
        <family val="1"/>
      </rPr>
      <t>ჯამური მაჩვენებლები უნდა ედრებოდეს ფორმა  N5-ში წარმოდგენილი N 1.1.1 და N1.1.2 მუხლების შესაბამის მნიშვნელობათა ჯამს.</t>
    </r>
  </si>
  <si>
    <r>
      <rPr>
        <b/>
        <sz val="10"/>
        <rFont val="Sylfaen"/>
        <family val="1"/>
      </rPr>
      <t xml:space="preserve">* </t>
    </r>
    <r>
      <rPr>
        <sz val="10"/>
        <rFont val="Sylfaen"/>
        <family val="1"/>
      </rPr>
      <t>ჯამური მაჩვენებლები უნდა ედრებოდეს ფორმა  N5-ში წარმოდგენილი N 1.2.1 მუხლის  შესაბამის მნიშვნელობებს.</t>
    </r>
  </si>
  <si>
    <r>
      <rPr>
        <b/>
        <sz val="10"/>
        <rFont val="Sylfaen"/>
        <family val="1"/>
      </rPr>
      <t xml:space="preserve">* </t>
    </r>
    <r>
      <rPr>
        <sz val="10"/>
        <rFont val="Sylfaen"/>
        <family val="1"/>
      </rPr>
      <t>ჯამური მაჩვენებლები უნდა ედრებოდეს ფორმა N5-ში წარმოდგენილ N1.3 მუხლის შესაბამის მნიშვნელობებს.</t>
    </r>
  </si>
  <si>
    <r>
      <rPr>
        <b/>
        <sz val="10"/>
        <rFont val="Sylfaen"/>
        <family val="1"/>
      </rPr>
      <t xml:space="preserve">**** </t>
    </r>
    <r>
      <rPr>
        <sz val="10"/>
        <rFont val="Sylfaen"/>
        <family val="1"/>
      </rPr>
      <t>ჯამური მაჩვენებლები უნდა ედრებოდეს ფორმა N5-ში წარმოდგენილი N 1.2.8 მუხლის  შესაბამის მნიშვნელობებს</t>
    </r>
  </si>
  <si>
    <t>ფორმა N 9.1 - სესხი/კრედიტი *</t>
  </si>
  <si>
    <t>სულ *:</t>
  </si>
  <si>
    <t>შემაჯამებელი ფორმა</t>
  </si>
  <si>
    <t>დანიშნულება *</t>
  </si>
  <si>
    <t>ფორმა N8.1 - უძრავი ქონების რეესტრი</t>
  </si>
  <si>
    <t>შემომწირველი/საწევრო შენატანის განმახორციელებელი პირი</t>
  </si>
  <si>
    <t xml:space="preserve"> მითითებულ ველში ივსება შემოსავლის შესაბამისი ტიპი - შემოწირულება ან საწევრო შენატანი.</t>
  </si>
  <si>
    <t xml:space="preserve">მითითებულ ველში ივსება შესაბამისი მონაცემი შემომწირველის (ფიზიკური პირი ან იურიდიული პირი) ან საწევრო შენატანის განმახორციელებელი პირის (ფიზიკური პირი) შესახებ. </t>
  </si>
  <si>
    <t>ფორმა N2 - შემოსავლები (საარჩევნო კამპანიის ფონდის სახსრების გარდა)</t>
  </si>
  <si>
    <t>საწესდებო მიზნებიდან გამომდინარე სხვა საქმიანობიდან მიღებული თანხები</t>
  </si>
  <si>
    <t>საწესდებო მიზნებიდან გამომდინარე და სხვა საქმიანობიდან მიღებული თანხები</t>
  </si>
  <si>
    <r>
      <rPr>
        <b/>
        <sz val="10"/>
        <rFont val="Sylfaen"/>
        <family val="1"/>
      </rPr>
      <t>***</t>
    </r>
    <r>
      <rPr>
        <sz val="10"/>
        <rFont val="Sylfaen"/>
        <family val="1"/>
      </rPr>
      <t xml:space="preserve"> რეკლამაზე გამოსახული პარტიის, საარჩევნო სუბიექტობის კანდიდატის,საარჩევნო სუბიექტის, განცხადებული საარჩევნო მიზნის მქონე პირის ვინაობა/დასახელება</t>
    </r>
  </si>
  <si>
    <r>
      <rPr>
        <b/>
        <sz val="10"/>
        <rFont val="Sylfaen"/>
        <family val="1"/>
      </rPr>
      <t>***</t>
    </r>
    <r>
      <rPr>
        <sz val="10"/>
        <rFont val="Sylfaen"/>
        <family val="1"/>
      </rPr>
      <t xml:space="preserve"> რეკლამაზე გამოსახული პარტიის, საარჩევნო სუბიექტობის კანდიდატის, საარჩევნო სუბიექტის,განცხადებული საარჩევნო მიზნის მქონე პირის ვინაობა/დასახელება</t>
    </r>
  </si>
  <si>
    <t>აღნიშნულ ფორმაში ასევე აისახება ინფორმაცია ფიზიკური ან იურიდიული პირისგან შეღავათიანი პირობით აღებული კრედიტის შესახებ.</t>
  </si>
  <si>
    <t>ფორმა N12 - შეღავათიანი პირობით აღებული კრედიტები *</t>
  </si>
  <si>
    <r>
      <rPr>
        <b/>
        <sz val="9"/>
        <rFont val="Sylfaen"/>
        <family val="1"/>
      </rPr>
      <t xml:space="preserve">* </t>
    </r>
    <r>
      <rPr>
        <sz val="9"/>
        <rFont val="Sylfaen"/>
        <family val="1"/>
      </rPr>
      <t xml:space="preserve">აღნიშნული ველი ივსება მხოლოდ იმ შემთხვევაში, თუ განაცემი არ უკავშირდება შრომით ურთიერთობებს </t>
    </r>
  </si>
  <si>
    <t>*****</t>
  </si>
  <si>
    <t>ფორმა N5.2 - შრომის ანაზღაურება (ხელფასი ან ნებისმიერი სხვა ანაზღაურება, რომელსაც იღებს დასაქმებული დამსაქმებლისგან სამუშაოს შესრულების სანაცვლოდ)</t>
  </si>
  <si>
    <t>შემომწირველის საბანკო დაწესებულება</t>
  </si>
  <si>
    <t>შემომტანის საბანკო დაწესებულების  დასახელება</t>
  </si>
  <si>
    <t>შემომწირველის საბანკო დაწესებულების დასახელება</t>
  </si>
  <si>
    <t>სხვა ანაზღაურება</t>
  </si>
  <si>
    <t>ფორმა N14 * საწევრო შენატანები</t>
  </si>
  <si>
    <t xml:space="preserve"> * აღნიშნულ ფორმაში აისახება ინფორმაცია პარტიის წევრის მიერ განხორციელებული საწევრო შენატანის (მათ შორის აკრძალული) შესახებ. კანონით დადგენილი მოთხოვნების დარღვევით საწევრო შენატანის განხორციელების შემთხვევაში უკან დაბრუნებული თანხა "საწევრო შენატანის ოდენობის" სვეტში მიეთითება მინუს "-" ნიშნით.</t>
  </si>
  <si>
    <t>ფორმა N 15 * ინფორმაცია საბანკო ანგარიშიდან ნაღდი ფულით გასავლის ოპერაციების  შესახებ</t>
  </si>
  <si>
    <t>ფორმა N16 * იურიდიული პირის ** მიერ განხორციელებული ფულადი შემოწირულებები</t>
  </si>
  <si>
    <r>
      <t>თარიღი</t>
    </r>
    <r>
      <rPr>
        <sz val="14"/>
        <rFont val="Sylfaen"/>
        <family val="1"/>
      </rPr>
      <t>***</t>
    </r>
  </si>
  <si>
    <t>* აღნიშნულ ფორმაში აისახება ინფორმაცია კანონით დაშვებული და აკრძალული შემოწირულებების შესახებ თითოეული ტრანზაქციის მიხედვით.  აკრძალული შემოწირულების შემთხვევაში უკან დაბრუნებული თანხა "შემოწირული თანხის ოდენობის" სვეტში მიეთითება მინუს "-" ნიშნით.</t>
  </si>
  <si>
    <r>
      <t>*</t>
    </r>
    <r>
      <rPr>
        <b/>
        <sz val="13"/>
        <rFont val="Sylfaen"/>
        <family val="1"/>
      </rPr>
      <t>**</t>
    </r>
    <r>
      <rPr>
        <b/>
        <sz val="10"/>
        <rFont val="Sylfaen"/>
        <family val="1"/>
      </rPr>
      <t xml:space="preserve"> </t>
    </r>
    <r>
      <rPr>
        <sz val="10"/>
        <rFont val="Sylfaen"/>
        <family val="1"/>
      </rPr>
      <t>შემოწირულების მიმღების საბანკო ანგარიშზე ასახვის თარიღი.</t>
    </r>
  </si>
  <si>
    <t>ფორმა N17 * იურიდიული პირის ** მიერ განხორციელებული არაფულადი შემოწირულებები</t>
  </si>
  <si>
    <t>შემოწირ-ბის ღირებულება ***</t>
  </si>
  <si>
    <t xml:space="preserve"> ქონების სახეობა****</t>
  </si>
  <si>
    <t>**** მითითებულ ველში ივსება ინფორმაცია შემოწირულების სახით მიღებული მოძრავი (გარდა ფულადი სახსრებისა) და უძრავი ნივთის, არამატერიალური ქონებრივი სიკეთის  შესახებ  (მაგ.: მიწის ფართობი, ადგილმდებარეობა, საკადასტრო კოდი და ა.შ.).</t>
  </si>
  <si>
    <t xml:space="preserve">ფორმა N5.4 - სხვა განაცემები ფიზიკურ პირებზე (შრომის ანაზღაურების გარდა) </t>
  </si>
  <si>
    <t>ფორმა N11 * ფიზიკური პირების მიერ განხორციელებული არაფულადი შემოწირულებები</t>
  </si>
  <si>
    <t xml:space="preserve"> ქონების სახეობა ***</t>
  </si>
  <si>
    <t xml:space="preserve"> * აღნიშნულ ფორმაში აისახება ინფორმაცია კანონით დაშვებული და აკრძალული შემოწირულებების შესახებ თითოეული ტრანზაქციის მიხედვით.  აკრძალული შემოწირულების შემთხვევაში უკან დაბრუნებული თანხა "შემოწირული თანხის ოდენობის" სვეტში მიეთითება მინუს "-" ნიშნით.</t>
  </si>
  <si>
    <r>
      <rPr>
        <b/>
        <sz val="10"/>
        <rFont val="Sylfaen"/>
        <family val="1"/>
      </rPr>
      <t xml:space="preserve">** </t>
    </r>
    <r>
      <rPr>
        <sz val="10"/>
        <rFont val="Sylfaen"/>
        <family val="1"/>
      </rPr>
      <t>შემოწირულების მიმღების საბანკო ანგარიშზე ასახვის თარიღი.</t>
    </r>
  </si>
  <si>
    <t>ფორმა N10 * ფიზიკური პირების მიერ განხორციელებული ფულადი შემოწირულებები</t>
  </si>
  <si>
    <t>არაფულადი ფორმით ***</t>
  </si>
  <si>
    <t>მითითებულ ველში ივსება შემოწირულების სახით მიღებული ქონების შესახებ დეტალური ინფორმაცია (მაგ.: მიწის ფართობი, ადგილმდებარეობა, საკადასტრო კოდი და ა.შ.)</t>
  </si>
  <si>
    <t xml:space="preserve"> *  ფორმა ივსება ნაღდი ანგარისწორებით განხორციელებული ფულადი ოპერაციის შემთხვევაში. პარტია/ საარჩევნო სუბიექტი ვალდებულია საფინანსო-ეკონომიკურ საქმიანობასთან დაკავშირებული ანგარიშსწორება განახორციელოს მხოლოდ უნაღდო ანგარიშსწორებით. იგივე შეზღუდვა მოქმედებს განცხადებული საარჩევნო მიზნის მქონე პირის საარჩევნო მიზნებთან დაკავშირებული ხარჯების განხორციელებაზე. ეს წესი არ ვრცელდება პარტიასთან/განცხადებული საარჩევნო მიზნის მქონე პირთან/საარჩევნო სუბიექტთან შრომით ურთიერთობაში მყოფი პირების შრომის ანაზღაურების  (მივლინება, ხელფასი, პრემია და სხვა ანაზღაურება, რომელსაც იღებს დასაქმებული დამსაქმებლისგან სამუშაოს შესრულების სანაცვლოდ.) გაცემაზე, ასევე თუ მიღებული საქონლის ან/და გაწეული მომსახურების საერთო ღირებულება ერთი უწყვეტი კალენდარული თვის მანძილზე არ აღემატება 1000 ლარს.</t>
  </si>
  <si>
    <r>
      <rPr>
        <b/>
        <sz val="10"/>
        <rFont val="Sylfaen"/>
        <family val="1"/>
      </rPr>
      <t xml:space="preserve">** </t>
    </r>
    <r>
      <rPr>
        <sz val="10"/>
        <rFont val="Sylfaen"/>
        <family val="1"/>
      </rPr>
      <t>საწევრო შენატანის მიმღების საბანკო ანგარიშზე ასახვის თარიღი</t>
    </r>
  </si>
  <si>
    <t>თავდები პირის (ფიზიკური/იურიდიული) სახელი, გვარი/სახელწოდება</t>
  </si>
  <si>
    <r>
      <rPr>
        <b/>
        <sz val="10"/>
        <rFont val="Arial"/>
        <family val="2"/>
      </rPr>
      <t>***</t>
    </r>
    <r>
      <rPr>
        <sz val="10"/>
        <rFont val="Arial"/>
        <family val="2"/>
      </rPr>
      <t xml:space="preserve"> მითითებულ ველში ივსება ინფორმაცია შემოწირულების სახით მიღებული მოძრავი (გარდა ფულადი სახსრებისა) და უძრავი ნივთის, არამატერიალური ქონებრივი სიკეთის  შესახებ  (მაგ.: მიწის ფართობი, ადგილმდებარეობა, საკადასტრო კოდი და ა.შ.).</t>
    </r>
  </si>
  <si>
    <r>
      <t xml:space="preserve">* </t>
    </r>
    <r>
      <rPr>
        <sz val="10"/>
        <rFont val="Arial"/>
        <family val="2"/>
      </rPr>
      <t>"მოქალაქეთა პოლიტიკური გაერთიანებების შესახებ" საქართველოს ორგანული კანონის 25-ე მუხლის მე-5 პუნქტის თანახმად, პარტიას უფლება აქვს აიღოს კრედიტი მხოლოდ საქართველოს კომერციული ბანკისგან საერთო რაოდენობით არაუმეტეს ერთი მილიონი ლარისა კალენდარული წლის განმავლობაში.</t>
    </r>
  </si>
  <si>
    <t>ფორმა N9 - ვალდებულებების რეესტრი</t>
  </si>
  <si>
    <r>
      <rPr>
        <b/>
        <sz val="10"/>
        <rFont val="Sylfaen"/>
        <family val="1"/>
      </rPr>
      <t xml:space="preserve">* </t>
    </r>
    <r>
      <rPr>
        <sz val="10"/>
        <rFont val="Sylfaen"/>
        <family val="1"/>
      </rPr>
      <t>სულ ვალდებულებები უნდა ედრებოდეს ფორმა N6-ში წარმოდგენილ ვალდებულებების შესაბამის ანგარიშთა ნაშთებს საანგარიშგებო პერიოდის ბოლოს.</t>
    </r>
  </si>
  <si>
    <t>ფორმა N8.3 - იჯარით/ქირით აღებული სხვა მოძრავი ქონების რეესტრი</t>
  </si>
  <si>
    <t>ფორმა N8.2 - სატრანსპორტო საშუალებების რეესტრი</t>
  </si>
  <si>
    <t>ფორმა N8 - არაფინანსური აქტივები</t>
  </si>
  <si>
    <t>ფორმა N7.1 - ნაღდი ფულით განხორციელებულ სალაროს ოპერაციათა რეესტრი</t>
  </si>
  <si>
    <t>ფორმა N7 - საბანკო ანგარიშები</t>
  </si>
  <si>
    <t>ფორმა N6 - საბალანსო ანგარიშგება</t>
  </si>
  <si>
    <r>
      <rPr>
        <b/>
        <sz val="10"/>
        <rFont val="Sylfaen"/>
        <family val="1"/>
      </rPr>
      <t xml:space="preserve">* </t>
    </r>
    <r>
      <rPr>
        <sz val="10"/>
        <rFont val="Sylfaen"/>
        <family val="1"/>
      </rPr>
      <t>რეკლამის დამკვეთი შესაძლებელია იყოს დეკლარაციის წარმომდგენი სუბიექტი (პარტია, საარჩევნო სუბიექტობის კანდიდატი,საარჩევნო სუბიექტი, გაცხადებეული საარჩევნო მიზნის მქონე პირი) ან შემომწირველი, რომელის შესახებ ინფორმაცია ასევე უნდა აისახოს ფორმა N1-ში</t>
    </r>
  </si>
  <si>
    <r>
      <rPr>
        <b/>
        <sz val="10"/>
        <rFont val="Sylfaen"/>
        <family val="1"/>
      </rPr>
      <t xml:space="preserve">* </t>
    </r>
    <r>
      <rPr>
        <sz val="10"/>
        <rFont val="Sylfaen"/>
        <family val="1"/>
      </rPr>
      <t>რეკლამის დამკვეთი შესაძლებელია იყოს დეკლარაციის წარმომდგენი სუბიექტი (პარტია, საარჩევნო სუბიექტობის კანდიდატი, საარჩევნო სუბიექტი, გაცხადებეული საარჩევნო მიზნის მქონე პირი)  ან შემომწირველი, რომელის შესახებ ინფორმაცია ასევე უნდა აისახოს ფორმა N1-ში</t>
    </r>
  </si>
  <si>
    <t xml:space="preserve">ფორმა N4.4 - სხვა განაცემები ფიზიკურ პირებზე (შრომის ანაზღაურების გარდა) </t>
  </si>
  <si>
    <r>
      <rPr>
        <b/>
        <sz val="10"/>
        <rFont val="Sylfaen"/>
        <family val="1"/>
      </rPr>
      <t>*</t>
    </r>
    <r>
      <rPr>
        <sz val="10"/>
        <rFont val="Sylfaen"/>
        <family val="1"/>
      </rPr>
      <t xml:space="preserve"> ჯამური მაჩვენებლები უნდა ედრებოდეს ფორმა N4-ში და N5-ში წარმოდგენილი N 1.2.1  მუხლის შესაბამისი მნიშვნელობის ჯამს</t>
    </r>
  </si>
  <si>
    <t>სიმბოლიკის დამზადებით და გავრცელებით მიღებული შემოსავლები</t>
  </si>
  <si>
    <r>
      <t xml:space="preserve"> </t>
    </r>
    <r>
      <rPr>
        <b/>
        <sz val="8"/>
        <rFont val="Sylfaen"/>
        <family val="1"/>
      </rPr>
      <t>არამატერიალური</t>
    </r>
    <r>
      <rPr>
        <b/>
        <sz val="9"/>
        <rFont val="Sylfaen"/>
        <family val="1"/>
      </rPr>
      <t xml:space="preserve"> ფასეულობა *****</t>
    </r>
  </si>
  <si>
    <t>შემოსავლის ტიპი *</t>
  </si>
  <si>
    <t xml:space="preserve">ფორმა N1  შემოწირულებები და საწევრო შენატანები </t>
  </si>
  <si>
    <t>ფიზიკური პირის სახელი და გვარი / იურიდიული პირის დასახელება **</t>
  </si>
  <si>
    <t>მითითებულ ველში ივსება შემოწირულების სახით მიღებული არამატერიალური ფასეულობა (მათ შორის შეღავათიანი კრედიტი).</t>
  </si>
  <si>
    <t>ფორმა N4.2 - შრომის ანაზღაურება (ხელფასი ან ნებისმიერი სხვა ანაზღაურება რომელსაც იღებს დასაქმებული დამსაქმებლისგან სამუშაოს შესრულების სანაცვლოდ)</t>
  </si>
  <si>
    <t xml:space="preserve"> * არაფულად ფორმაში იგულისხმება უსასყიდლოდ ან ფასდაკლებით/ შეღავათიანი პირობებით მიღებული მატერიალური (უძრავი და მოძრავი ნივთი) ან არამატერიალური ფასეულობა და მომსახურება. შემოწირულების ოდენობა უნდა განისაზღვროს ქონების ან მომსახურების საბაზრო ღირებულების მიხედვით. </t>
  </si>
  <si>
    <r>
      <rPr>
        <b/>
        <sz val="10"/>
        <rFont val="Arial"/>
        <family val="2"/>
      </rPr>
      <t xml:space="preserve">* </t>
    </r>
    <r>
      <rPr>
        <sz val="10"/>
        <rFont val="Arial"/>
        <family val="2"/>
      </rPr>
      <t xml:space="preserve"> ფორმა ივსება ფიზიკური ან იურიდიული პირისგან შეღავათინი პირობით აღებული კრედიტის შემთხვევაში, საიდანაც შემოწირულების სახით მიღებული სარგებლის ოდენობა ასევე აისახება ფორმა N 1-ში,  ხოლო ზოგადი ხასიათის ინფორმაცია კრედიტის შესახებ ფორმა N 9.1.-ში.</t>
    </r>
  </si>
  <si>
    <r>
      <rPr>
        <b/>
        <sz val="13"/>
        <rFont val="Sylfaen"/>
        <family val="1"/>
      </rPr>
      <t>**</t>
    </r>
    <r>
      <rPr>
        <b/>
        <sz val="10"/>
        <rFont val="Sylfaen"/>
        <family val="1"/>
      </rPr>
      <t xml:space="preserve"> </t>
    </r>
    <r>
      <rPr>
        <sz val="10"/>
        <rFont val="Sylfaen"/>
        <family val="1"/>
      </rPr>
      <t>"მოქალაქეთა პოლიტიკური გაერთიანებების შესახებ" საქართველოს ორგანული კანონის 25-ე მუხლის მეორე პუნქტის "ბ" ქვეპუნქტის შესაბამისად  შემოწირულების განმახორციელებელი იურიდიული პირი უნდა იყოს საქართველოს ტერიტორიაზე რეგისტრირებული, რომლის პარტნიორები მხოლოდ საქართველოს მოქალაქეები და საქართველოში რეგისტრირებული ის იურიუდილი პირები  არიან, რომელთა საბოლოო ბენეფიციარები  მხოლოდ საქართველოს მოქალაქეები არიან.</t>
    </r>
  </si>
  <si>
    <t xml:space="preserve"> *არაფულად ფორმაში იგულისხმება უსასყიდლოდ ან ფასდაკლებით/შეღავათიანი პირობებით მიღებული მატერიალური (უძრავი და მოძრავი ნივთი)  ან არამატერიალური ფასეულობა და მომსახურება. შემოწირულების ოდენობა უნდა განისაზღვროს ქონების ან მომსახურების საბაზრო ღირებულების მიხედვით.</t>
  </si>
  <si>
    <t>ფორმა ივსება ქართული შრიფტით (Sylfaen), ფონტის ზომა - 10</t>
  </si>
  <si>
    <t xml:space="preserve"> ** „მოქალაქეთა პოლიტიკური გაერთიანებების შესახებ" საქართველოს ორგანული კანონის 25-ე მუხლის მეორე პუნქტის „ბ" ქვეპუნქტის შესაბამისად,  შემოწირულობის განმახორციელებელი იურიდიული პირი უნდა იყოს საქართველოს ტერიტორიაზე რეგისტრირებული, რომლის პარტნიორები მხოლოდ საქართველოს მოქალაქეები და საქართველოში რეგისტრირებული ის იურიუდილი პირები  არიან, რომელთა საბოლოო ბენეფიციარები  მხოლოდ საქართველოს მოქალაქეები არიან.</t>
  </si>
  <si>
    <t xml:space="preserve">   2.1 ნედლეული და მასალები</t>
  </si>
  <si>
    <t>არაფულად ფორმაში იგულისხმება უსასყიდლოდ ან ფასდაკლებით/შეღავათიანი პირობებით მიღებული მატერიალური (უძრავი და მოძრავი ნივთი) ან არამატერიალური ფასეულობა (მათ შორის შეღავათიანი კრედიტი) და მომსახურება. შემოწირულების ოდენობა უნდა განისაზღვროს ქონების ან მომსახურების საბაზრო ღირებულების მიხედვით. სსიპ - ანტიკორუფციული ბიურო უფლებამოსილია გადაამოწმოს ქონების/ მომსახურების საბაზრო ღირებულება და  საჭიროების შემთხვევაში მოითხოვოს შესაბამისი კორექტირება.</t>
  </si>
  <si>
    <r>
      <rPr>
        <b/>
        <sz val="10"/>
        <rFont val="Arial"/>
        <family val="2"/>
      </rPr>
      <t xml:space="preserve"> ** </t>
    </r>
    <r>
      <rPr>
        <sz val="10"/>
        <rFont val="Arial"/>
        <family val="2"/>
      </rPr>
      <t xml:space="preserve">სსიპ - ანტიკორუფციული ბიურო უფლებამოსილია გადაამოწმოს ქონების/ მომსახურების საბაზრო ღირებულება და საჭიროების შემთხვევაში მოითხოვოს შესაბამისი კორექტირება. </t>
    </r>
  </si>
  <si>
    <t xml:space="preserve"> ***სსიპ - ანტიკორუფციული ბიურო  უფლებამოსილია გადაამოწმოს ქონების/ მომსახურების საბაზრო ღირებულება და საჭიროების შემთხვევაში მოითხოვოს შესაბამისი კორექტირება.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</si>
</sst>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000.00"/>
    <numFmt numFmtId="165" formatCode="0,000.00"/>
    <numFmt numFmtId="166" formatCode="0,000,000.00"/>
    <numFmt numFmtId="167" formatCode="dd/mm/yy;@"/>
    <numFmt numFmtId="168" formatCode="\ს\ა\ტ\ე\ლ\ე\ვ\ი\ზ\ი\ო\ \რ\ე\კ\ლ\ა\მ\ა"/>
  </numFmts>
  <fonts count="39">
    <font>
      <sz val="10"/>
      <name val="Arial"/>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cadNusx"/>
    </font>
    <font>
      <sz val="10"/>
      <name val="Arial"/>
      <family val="2"/>
      <charset val="204"/>
    </font>
    <font>
      <sz val="5"/>
      <name val="Arial"/>
      <family val="2"/>
    </font>
    <font>
      <b/>
      <sz val="5"/>
      <name val="Arial"/>
      <family val="2"/>
    </font>
    <font>
      <b/>
      <sz val="10"/>
      <name val="Arial"/>
      <family val="2"/>
    </font>
    <font>
      <sz val="10"/>
      <name val="Sylfaen"/>
      <family val="1"/>
    </font>
    <font>
      <sz val="10"/>
      <color theme="1"/>
      <name val="Sylfaen"/>
      <family val="1"/>
    </font>
    <font>
      <sz val="10"/>
      <color theme="1"/>
      <name val="Calibri"/>
      <family val="2"/>
      <scheme val="minor"/>
    </font>
    <font>
      <b/>
      <sz val="10"/>
      <color theme="1"/>
      <name val="Sylfaen"/>
      <family val="1"/>
    </font>
    <font>
      <b/>
      <sz val="10"/>
      <name val="Sylfaen"/>
      <family val="1"/>
    </font>
    <font>
      <b/>
      <sz val="12"/>
      <name val="Sylfaen"/>
      <family val="1"/>
    </font>
    <font>
      <sz val="11"/>
      <color theme="1"/>
      <name val="Sylfaen"/>
      <family val="1"/>
    </font>
    <font>
      <b/>
      <sz val="9"/>
      <color theme="1"/>
      <name val="Sylfaen"/>
      <family val="1"/>
    </font>
    <font>
      <b/>
      <vertAlign val="superscript"/>
      <sz val="10"/>
      <color theme="1"/>
      <name val="Sylfaen"/>
      <family val="1"/>
    </font>
    <font>
      <sz val="9"/>
      <name val="Sylfaen"/>
      <family val="1"/>
    </font>
    <font>
      <sz val="10"/>
      <name val="AcadNusx"/>
    </font>
    <font>
      <sz val="10"/>
      <name val="Arial"/>
      <family val="2"/>
    </font>
    <font>
      <sz val="14"/>
      <name val="Sylfaen"/>
      <family val="1"/>
    </font>
    <font>
      <b/>
      <sz val="14"/>
      <name val="Arial"/>
      <family val="2"/>
    </font>
    <font>
      <b/>
      <sz val="9"/>
      <name val="Sylfaen"/>
      <family val="1"/>
    </font>
    <font>
      <b/>
      <sz val="13"/>
      <name val="Sylfaen"/>
      <family val="1"/>
    </font>
    <font>
      <sz val="11"/>
      <name val="Sylfaen"/>
      <family val="1"/>
    </font>
    <font>
      <sz val="11"/>
      <name val="Calibri"/>
      <family val="2"/>
      <scheme val="minor"/>
    </font>
    <font>
      <sz val="9"/>
      <name val="Arial"/>
      <family val="2"/>
    </font>
    <font>
      <sz val="10"/>
      <name val="Calibri"/>
      <family val="2"/>
      <scheme val="minor"/>
    </font>
    <font>
      <sz val="12"/>
      <name val="Sylfaen"/>
      <family val="1"/>
    </font>
    <font>
      <b/>
      <sz val="11"/>
      <name val="Sylfaen"/>
      <family val="1"/>
    </font>
    <font>
      <b/>
      <sz val="8"/>
      <name val="Sylfaen"/>
      <family val="1"/>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3F3F3"/>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64"/>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style="thin">
        <color indexed="8"/>
      </top>
      <bottom style="thin">
        <color indexed="64"/>
      </bottom>
      <diagonal/>
    </border>
    <border>
      <left style="thin">
        <color indexed="64"/>
      </left>
      <right style="thin">
        <color indexed="64"/>
      </right>
      <top/>
      <bottom/>
      <diagonal/>
    </border>
    <border>
      <left/>
      <right/>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s>
  <cellStyleXfs count="16">
    <xf numFmtId="0" fontId="0" fillId="0" borderId="0"/>
    <xf numFmtId="0" fontId="10" fillId="0" borderId="0"/>
    <xf numFmtId="0" fontId="12" fillId="0" borderId="0"/>
    <xf numFmtId="0" fontId="10" fillId="0" borderId="0"/>
    <xf numFmtId="0" fontId="9" fillId="0" borderId="0"/>
    <xf numFmtId="0" fontId="8" fillId="0" borderId="0"/>
    <xf numFmtId="0" fontId="7" fillId="0" borderId="0"/>
    <xf numFmtId="0" fontId="6" fillId="0" borderId="0"/>
    <xf numFmtId="0" fontId="5" fillId="0" borderId="0"/>
    <xf numFmtId="0" fontId="4" fillId="0" borderId="0"/>
    <xf numFmtId="0" fontId="3" fillId="0" borderId="0"/>
    <xf numFmtId="0" fontId="2" fillId="0" borderId="0"/>
    <xf numFmtId="0" fontId="27" fillId="0" borderId="0"/>
    <xf numFmtId="0" fontId="1" fillId="0" borderId="0"/>
    <xf numFmtId="0" fontId="1" fillId="0" borderId="0"/>
    <xf numFmtId="0" fontId="1" fillId="0" borderId="0"/>
  </cellStyleXfs>
  <cellXfs count="760">
    <xf numFmtId="0" fontId="0" fillId="0" borderId="0" xfId="0"/>
    <xf numFmtId="0" fontId="16" fillId="0" borderId="0" xfId="0" applyFont="1" applyProtection="1"/>
    <xf numFmtId="0" fontId="16" fillId="0" borderId="0" xfId="0" applyFont="1" applyProtection="1">
      <protection locked="0"/>
    </xf>
    <xf numFmtId="0" fontId="16" fillId="0" borderId="0" xfId="1" applyFont="1" applyAlignment="1" applyProtection="1">
      <alignment horizontal="center" vertical="center"/>
      <protection locked="0"/>
    </xf>
    <xf numFmtId="3" fontId="20" fillId="2" borderId="1" xfId="1" applyNumberFormat="1" applyFont="1" applyFill="1" applyBorder="1" applyAlignment="1" applyProtection="1">
      <alignment horizontal="center" vertical="center" wrapText="1"/>
      <protection locked="0"/>
    </xf>
    <xf numFmtId="0" fontId="16" fillId="0" borderId="0" xfId="0" applyFont="1" applyAlignment="1" applyProtection="1">
      <alignment horizontal="center" vertical="center"/>
      <protection locked="0"/>
    </xf>
    <xf numFmtId="0" fontId="16" fillId="0" borderId="0" xfId="1" applyFont="1" applyProtection="1">
      <protection locked="0"/>
    </xf>
    <xf numFmtId="0" fontId="20" fillId="0" borderId="0" xfId="1" applyFont="1" applyAlignment="1" applyProtection="1">
      <alignment horizontal="center" vertical="center"/>
      <protection locked="0"/>
    </xf>
    <xf numFmtId="0" fontId="16" fillId="0" borderId="1" xfId="0" applyFont="1" applyBorder="1" applyProtection="1">
      <protection locked="0"/>
    </xf>
    <xf numFmtId="0" fontId="21" fillId="0" borderId="0" xfId="1" applyFont="1" applyAlignment="1" applyProtection="1">
      <alignment horizontal="center" vertical="center" wrapText="1"/>
      <protection locked="0"/>
    </xf>
    <xf numFmtId="0" fontId="16" fillId="0" borderId="0" xfId="1" applyFont="1" applyAlignment="1" applyProtection="1">
      <alignment horizontal="center" vertical="center" wrapText="1"/>
      <protection locked="0"/>
    </xf>
    <xf numFmtId="0" fontId="16" fillId="0" borderId="0" xfId="0" applyFont="1" applyAlignment="1" applyProtection="1">
      <alignment horizontal="right"/>
      <protection locked="0"/>
    </xf>
    <xf numFmtId="0" fontId="16" fillId="0" borderId="0" xfId="0" applyFont="1" applyBorder="1" applyProtection="1">
      <protection locked="0"/>
    </xf>
    <xf numFmtId="0" fontId="20" fillId="2" borderId="1" xfId="1" applyFont="1" applyFill="1" applyBorder="1" applyAlignment="1" applyProtection="1">
      <alignment horizontal="left" vertical="center" wrapText="1"/>
    </xf>
    <xf numFmtId="0" fontId="20" fillId="2" borderId="1" xfId="1" applyFont="1" applyFill="1" applyBorder="1" applyAlignment="1" applyProtection="1">
      <alignment horizontal="left" vertical="center" wrapText="1" indent="1"/>
    </xf>
    <xf numFmtId="0" fontId="16" fillId="2" borderId="1" xfId="1" applyFont="1" applyFill="1" applyBorder="1" applyAlignment="1" applyProtection="1">
      <alignment horizontal="left" vertical="center" wrapText="1" indent="1"/>
    </xf>
    <xf numFmtId="0" fontId="16" fillId="2" borderId="1" xfId="1" applyFont="1" applyFill="1" applyBorder="1" applyAlignment="1" applyProtection="1">
      <alignment horizontal="left" vertical="center" wrapText="1" indent="2"/>
    </xf>
    <xf numFmtId="0" fontId="16" fillId="2" borderId="1" xfId="1" applyFont="1" applyFill="1" applyBorder="1" applyAlignment="1" applyProtection="1">
      <alignment horizontal="left" vertical="center" wrapText="1" indent="3"/>
    </xf>
    <xf numFmtId="0" fontId="16" fillId="2" borderId="1" xfId="1" applyFont="1" applyFill="1" applyBorder="1" applyAlignment="1" applyProtection="1">
      <alignment horizontal="left" vertical="center" wrapText="1" indent="4"/>
    </xf>
    <xf numFmtId="0" fontId="16" fillId="0" borderId="0" xfId="3" applyFont="1" applyAlignment="1" applyProtection="1">
      <alignment horizontal="center" vertical="center"/>
      <protection locked="0"/>
    </xf>
    <xf numFmtId="0" fontId="16" fillId="0" borderId="0" xfId="3" applyFont="1" applyProtection="1">
      <protection locked="0"/>
    </xf>
    <xf numFmtId="0" fontId="16" fillId="0" borderId="4" xfId="0" applyFont="1" applyBorder="1" applyProtection="1">
      <protection locked="0"/>
    </xf>
    <xf numFmtId="0" fontId="0" fillId="0" borderId="0" xfId="0" applyProtection="1">
      <protection locked="0"/>
    </xf>
    <xf numFmtId="0" fontId="18" fillId="0" borderId="0" xfId="4" applyFont="1" applyProtection="1">
      <protection locked="0"/>
    </xf>
    <xf numFmtId="0" fontId="17" fillId="0" borderId="1" xfId="4" applyFont="1" applyBorder="1" applyAlignment="1" applyProtection="1">
      <alignment vertical="center" wrapText="1"/>
      <protection locked="0"/>
    </xf>
    <xf numFmtId="0" fontId="16" fillId="0" borderId="0" xfId="0" applyFont="1" applyFill="1" applyProtection="1">
      <protection locked="0"/>
    </xf>
    <xf numFmtId="0" fontId="16" fillId="0" borderId="0" xfId="0" applyFont="1" applyFill="1" applyBorder="1" applyAlignment="1" applyProtection="1">
      <alignment horizontal="left" wrapText="1"/>
      <protection locked="0"/>
    </xf>
    <xf numFmtId="0" fontId="16" fillId="0" borderId="0" xfId="0" applyFont="1" applyFill="1" applyBorder="1" applyAlignment="1" applyProtection="1">
      <alignment horizontal="left"/>
      <protection locked="0"/>
    </xf>
    <xf numFmtId="0" fontId="20" fillId="0" borderId="0" xfId="0" applyFont="1" applyFill="1" applyBorder="1" applyAlignment="1" applyProtection="1">
      <alignment horizontal="left" indent="1"/>
      <protection locked="0"/>
    </xf>
    <xf numFmtId="0" fontId="20" fillId="0" borderId="0" xfId="0" applyFont="1" applyFill="1" applyBorder="1" applyAlignment="1" applyProtection="1">
      <alignment horizontal="left" vertical="center" indent="1"/>
      <protection locked="0"/>
    </xf>
    <xf numFmtId="0" fontId="16" fillId="0" borderId="0" xfId="0" applyFont="1" applyFill="1" applyBorder="1" applyAlignment="1" applyProtection="1">
      <alignment horizontal="left" vertical="center"/>
      <protection locked="0"/>
    </xf>
    <xf numFmtId="3" fontId="20" fillId="2" borderId="1" xfId="1" applyNumberFormat="1" applyFont="1" applyFill="1" applyBorder="1" applyAlignment="1" applyProtection="1">
      <alignment horizontal="right" vertical="center" wrapText="1"/>
      <protection locked="0"/>
    </xf>
    <xf numFmtId="3" fontId="20" fillId="2" borderId="1" xfId="1" applyNumberFormat="1" applyFont="1" applyFill="1" applyBorder="1" applyAlignment="1" applyProtection="1">
      <alignment horizontal="right" vertical="center"/>
      <protection locked="0"/>
    </xf>
    <xf numFmtId="3" fontId="16" fillId="2" borderId="1" xfId="1" applyNumberFormat="1" applyFont="1" applyFill="1" applyBorder="1" applyAlignment="1" applyProtection="1">
      <alignment horizontal="right" vertical="center" wrapText="1"/>
      <protection locked="0"/>
    </xf>
    <xf numFmtId="3" fontId="16" fillId="2" borderId="1" xfId="1" applyNumberFormat="1" applyFont="1" applyFill="1" applyBorder="1" applyAlignment="1" applyProtection="1">
      <alignment horizontal="right" vertical="center"/>
      <protection locked="0"/>
    </xf>
    <xf numFmtId="0" fontId="16" fillId="0" borderId="1" xfId="2" applyFont="1" applyFill="1" applyBorder="1" applyAlignment="1" applyProtection="1">
      <alignment horizontal="right" vertical="top"/>
      <protection locked="0"/>
    </xf>
    <xf numFmtId="165" fontId="16" fillId="0" borderId="1" xfId="2" applyNumberFormat="1" applyFont="1" applyFill="1" applyBorder="1" applyAlignment="1" applyProtection="1">
      <alignment horizontal="right" vertical="center"/>
      <protection locked="0"/>
    </xf>
    <xf numFmtId="166" fontId="16" fillId="0" borderId="1" xfId="2" applyNumberFormat="1" applyFont="1" applyFill="1" applyBorder="1" applyAlignment="1" applyProtection="1">
      <alignment horizontal="right" vertical="center"/>
      <protection locked="0"/>
    </xf>
    <xf numFmtId="4" fontId="16" fillId="0" borderId="1" xfId="2" applyNumberFormat="1" applyFont="1" applyFill="1" applyBorder="1" applyAlignment="1" applyProtection="1">
      <alignment horizontal="right" vertical="center"/>
      <protection locked="0"/>
    </xf>
    <xf numFmtId="164" fontId="16" fillId="0" borderId="1" xfId="2" applyNumberFormat="1" applyFont="1" applyFill="1" applyBorder="1" applyAlignment="1" applyProtection="1">
      <alignment horizontal="right" vertical="center"/>
      <protection locked="0"/>
    </xf>
    <xf numFmtId="0" fontId="16" fillId="0" borderId="4" xfId="3" applyFont="1" applyFill="1" applyBorder="1" applyAlignment="1" applyProtection="1">
      <alignment horizontal="right"/>
      <protection locked="0"/>
    </xf>
    <xf numFmtId="0" fontId="16" fillId="0" borderId="4" xfId="3" applyFont="1" applyBorder="1" applyAlignment="1" applyProtection="1">
      <alignment horizontal="right"/>
      <protection locked="0"/>
    </xf>
    <xf numFmtId="0" fontId="20" fillId="0" borderId="0" xfId="0" applyFont="1" applyAlignment="1" applyProtection="1">
      <alignment horizontal="left"/>
      <protection locked="0"/>
    </xf>
    <xf numFmtId="0" fontId="20" fillId="0" borderId="1" xfId="2" applyFont="1" applyFill="1" applyBorder="1" applyAlignment="1" applyProtection="1">
      <alignment horizontal="left" vertical="top" indent="1"/>
    </xf>
    <xf numFmtId="0" fontId="16" fillId="0" borderId="1" xfId="2" applyFont="1" applyFill="1" applyBorder="1" applyAlignment="1" applyProtection="1">
      <alignment horizontal="left" vertical="center" wrapText="1" indent="2"/>
    </xf>
    <xf numFmtId="0" fontId="20" fillId="2" borderId="5" xfId="1" applyFont="1" applyFill="1" applyBorder="1" applyAlignment="1" applyProtection="1">
      <alignment horizontal="left" vertical="center" wrapText="1"/>
    </xf>
    <xf numFmtId="0" fontId="16" fillId="0" borderId="5" xfId="3" applyFont="1" applyBorder="1" applyAlignment="1" applyProtection="1">
      <alignment horizontal="left" vertical="center" indent="1"/>
    </xf>
    <xf numFmtId="0" fontId="20" fillId="0" borderId="0" xfId="0" applyFont="1" applyFill="1" applyBorder="1" applyAlignment="1" applyProtection="1">
      <alignment horizontal="center" wrapText="1"/>
    </xf>
    <xf numFmtId="0" fontId="20" fillId="0" borderId="0" xfId="0" applyFont="1" applyAlignment="1" applyProtection="1">
      <alignment horizontal="center" vertical="center" wrapText="1"/>
    </xf>
    <xf numFmtId="0" fontId="20" fillId="0" borderId="1" xfId="0" applyFont="1" applyFill="1" applyBorder="1" applyAlignment="1" applyProtection="1">
      <alignment horizontal="left"/>
    </xf>
    <xf numFmtId="0" fontId="20" fillId="0" borderId="1" xfId="0" applyFont="1" applyBorder="1" applyAlignment="1" applyProtection="1">
      <alignment horizontal="center" vertical="center" wrapText="1"/>
    </xf>
    <xf numFmtId="0" fontId="20" fillId="0" borderId="1" xfId="0" applyFont="1" applyFill="1" applyBorder="1" applyAlignment="1" applyProtection="1">
      <alignment horizontal="left" indent="1"/>
    </xf>
    <xf numFmtId="0" fontId="16" fillId="0" borderId="1" xfId="0" applyFont="1" applyBorder="1" applyAlignment="1" applyProtection="1">
      <alignment wrapText="1"/>
    </xf>
    <xf numFmtId="0" fontId="20" fillId="0" borderId="1" xfId="0" applyFont="1" applyFill="1" applyBorder="1" applyAlignment="1" applyProtection="1">
      <alignment horizontal="left" vertical="center"/>
    </xf>
    <xf numFmtId="0" fontId="16" fillId="0" borderId="1" xfId="0" applyFont="1" applyFill="1" applyBorder="1" applyAlignment="1" applyProtection="1">
      <alignment horizontal="left" wrapText="1"/>
    </xf>
    <xf numFmtId="0" fontId="16" fillId="0" borderId="1" xfId="0" applyFont="1" applyFill="1" applyBorder="1" applyAlignment="1" applyProtection="1">
      <alignment horizontal="left" vertical="center"/>
    </xf>
    <xf numFmtId="0" fontId="20" fillId="0" borderId="1" xfId="0" applyFont="1" applyFill="1" applyBorder="1" applyAlignment="1" applyProtection="1">
      <alignment horizontal="left" vertical="center" indent="1"/>
    </xf>
    <xf numFmtId="0" fontId="16" fillId="0" borderId="0" xfId="0" applyFont="1" applyFill="1" applyProtection="1"/>
    <xf numFmtId="15" fontId="0" fillId="0" borderId="0" xfId="0" applyNumberFormat="1"/>
    <xf numFmtId="0" fontId="17" fillId="0" borderId="0" xfId="4" applyFont="1" applyBorder="1" applyAlignment="1" applyProtection="1">
      <alignment vertical="center"/>
    </xf>
    <xf numFmtId="0" fontId="0" fillId="0" borderId="0" xfId="0" applyBorder="1" applyProtection="1">
      <protection locked="0"/>
    </xf>
    <xf numFmtId="0" fontId="18" fillId="0" borderId="0" xfId="4" applyFont="1" applyBorder="1" applyProtection="1">
      <protection locked="0"/>
    </xf>
    <xf numFmtId="0" fontId="15" fillId="0" borderId="0" xfId="0" applyFont="1"/>
    <xf numFmtId="0" fontId="16" fillId="0" borderId="0" xfId="1" applyFont="1" applyBorder="1" applyAlignment="1" applyProtection="1">
      <alignment vertical="center"/>
      <protection locked="0"/>
    </xf>
    <xf numFmtId="0" fontId="17" fillId="0" borderId="1" xfId="4" applyFont="1" applyBorder="1" applyAlignment="1" applyProtection="1">
      <alignment horizontal="center" vertical="center" wrapText="1"/>
      <protection locked="0"/>
    </xf>
    <xf numFmtId="3" fontId="16" fillId="0" borderId="0" xfId="1" applyNumberFormat="1" applyFont="1" applyAlignment="1" applyProtection="1">
      <alignment horizontal="center" vertical="center" wrapText="1"/>
      <protection locked="0"/>
    </xf>
    <xf numFmtId="0" fontId="20" fillId="0" borderId="0" xfId="0" applyFont="1" applyProtection="1">
      <protection locked="0"/>
    </xf>
    <xf numFmtId="0" fontId="16" fillId="0" borderId="3" xfId="0" applyFont="1" applyBorder="1" applyProtection="1">
      <protection locked="0"/>
    </xf>
    <xf numFmtId="0" fontId="20" fillId="0" borderId="0" xfId="0" applyFont="1" applyAlignment="1" applyProtection="1">
      <alignment horizontal="center"/>
      <protection locked="0"/>
    </xf>
    <xf numFmtId="0" fontId="0" fillId="0" borderId="0" xfId="0" applyBorder="1"/>
    <xf numFmtId="0" fontId="0" fillId="0" borderId="3" xfId="0" applyBorder="1"/>
    <xf numFmtId="0" fontId="20" fillId="4" borderId="0" xfId="0" applyFont="1" applyFill="1" applyProtection="1"/>
    <xf numFmtId="0" fontId="16" fillId="4" borderId="0" xfId="0" applyFont="1" applyFill="1" applyProtection="1"/>
    <xf numFmtId="0" fontId="16" fillId="4" borderId="0" xfId="0" applyFont="1" applyFill="1" applyBorder="1" applyProtection="1"/>
    <xf numFmtId="0" fontId="16" fillId="4" borderId="0" xfId="1" applyFont="1" applyFill="1" applyAlignment="1" applyProtection="1">
      <alignment vertical="center"/>
    </xf>
    <xf numFmtId="3" fontId="20" fillId="4" borderId="1" xfId="1" applyNumberFormat="1" applyFont="1" applyFill="1" applyBorder="1" applyAlignment="1" applyProtection="1">
      <alignment horizontal="center" vertical="center" wrapText="1"/>
    </xf>
    <xf numFmtId="0" fontId="16" fillId="2" borderId="0" xfId="0" applyFont="1" applyFill="1" applyBorder="1" applyProtection="1"/>
    <xf numFmtId="0" fontId="16" fillId="2" borderId="0" xfId="0" applyFont="1" applyFill="1" applyProtection="1"/>
    <xf numFmtId="3" fontId="20" fillId="4" borderId="1" xfId="1" applyNumberFormat="1" applyFont="1" applyFill="1" applyBorder="1" applyAlignment="1" applyProtection="1">
      <alignment horizontal="right" vertical="center"/>
    </xf>
    <xf numFmtId="3" fontId="16" fillId="4" borderId="1" xfId="1" applyNumberFormat="1" applyFont="1" applyFill="1" applyBorder="1" applyAlignment="1" applyProtection="1">
      <alignment horizontal="right" vertical="center" wrapText="1"/>
    </xf>
    <xf numFmtId="3" fontId="20" fillId="4" borderId="1" xfId="1" applyNumberFormat="1" applyFont="1" applyFill="1" applyBorder="1" applyAlignment="1" applyProtection="1">
      <alignment horizontal="right" vertical="center" wrapText="1"/>
    </xf>
    <xf numFmtId="0" fontId="20" fillId="4" borderId="1" xfId="0" applyFont="1" applyFill="1" applyBorder="1" applyProtection="1"/>
    <xf numFmtId="3" fontId="20" fillId="4" borderId="1" xfId="0" applyNumberFormat="1" applyFont="1" applyFill="1" applyBorder="1" applyProtection="1"/>
    <xf numFmtId="0" fontId="20" fillId="0" borderId="1" xfId="1" applyFont="1" applyFill="1" applyBorder="1" applyAlignment="1" applyProtection="1">
      <alignment horizontal="left" vertical="center" wrapText="1" indent="1"/>
    </xf>
    <xf numFmtId="0" fontId="16" fillId="0" borderId="1" xfId="1" applyFont="1" applyFill="1" applyBorder="1" applyAlignment="1" applyProtection="1">
      <alignment horizontal="left" vertical="center" wrapText="1" indent="2"/>
    </xf>
    <xf numFmtId="3" fontId="20" fillId="5" borderId="1" xfId="1" applyNumberFormat="1" applyFont="1" applyFill="1" applyBorder="1" applyAlignment="1" applyProtection="1">
      <alignment horizontal="left" vertical="center" wrapText="1"/>
    </xf>
    <xf numFmtId="3" fontId="20" fillId="5" borderId="1" xfId="1" applyNumberFormat="1" applyFont="1" applyFill="1" applyBorder="1" applyAlignment="1" applyProtection="1">
      <alignment horizontal="center" vertical="center" wrapText="1"/>
    </xf>
    <xf numFmtId="0" fontId="16" fillId="5" borderId="0" xfId="1" applyFont="1" applyFill="1" applyProtection="1">
      <protection locked="0"/>
    </xf>
    <xf numFmtId="0" fontId="16" fillId="5" borderId="0" xfId="0" applyFont="1" applyFill="1" applyAlignment="1" applyProtection="1">
      <alignment horizontal="center" vertical="center"/>
      <protection locked="0"/>
    </xf>
    <xf numFmtId="0" fontId="21" fillId="5" borderId="0" xfId="1" applyFont="1" applyFill="1" applyAlignment="1" applyProtection="1">
      <alignment horizontal="center" vertical="center" wrapText="1"/>
      <protection locked="0"/>
    </xf>
    <xf numFmtId="0" fontId="16" fillId="5" borderId="0" xfId="1" applyFont="1" applyFill="1" applyAlignment="1" applyProtection="1">
      <alignment horizontal="center" vertical="center" wrapText="1"/>
      <protection locked="0"/>
    </xf>
    <xf numFmtId="0" fontId="16" fillId="5" borderId="0" xfId="1" applyFont="1" applyFill="1" applyAlignment="1" applyProtection="1">
      <alignment horizontal="center" vertical="center"/>
      <protection locked="0"/>
    </xf>
    <xf numFmtId="0" fontId="16" fillId="5" borderId="0" xfId="0" applyFont="1" applyFill="1" applyProtection="1">
      <protection locked="0"/>
    </xf>
    <xf numFmtId="0" fontId="16" fillId="0" borderId="1" xfId="1" applyFont="1" applyFill="1" applyBorder="1" applyAlignment="1" applyProtection="1">
      <alignment horizontal="left" vertical="center" wrapText="1" indent="3"/>
    </xf>
    <xf numFmtId="0" fontId="16" fillId="0" borderId="1" xfId="1" applyFont="1" applyFill="1" applyBorder="1" applyAlignment="1" applyProtection="1">
      <alignment horizontal="left" vertical="center" wrapText="1" indent="1"/>
    </xf>
    <xf numFmtId="0" fontId="20" fillId="0" borderId="1" xfId="0" applyFont="1" applyFill="1" applyBorder="1" applyProtection="1">
      <protection locked="0"/>
    </xf>
    <xf numFmtId="0" fontId="16" fillId="4" borderId="0" xfId="1" applyFont="1" applyFill="1" applyAlignment="1" applyProtection="1">
      <alignment horizontal="center" vertical="center"/>
    </xf>
    <xf numFmtId="0" fontId="16" fillId="4" borderId="0" xfId="1" applyFont="1" applyFill="1" applyBorder="1" applyAlignment="1" applyProtection="1">
      <alignment horizontal="right" vertical="center"/>
    </xf>
    <xf numFmtId="0" fontId="16" fillId="4" borderId="0" xfId="1" applyFont="1" applyFill="1" applyBorder="1" applyAlignment="1" applyProtection="1">
      <alignment horizontal="left" vertical="center"/>
    </xf>
    <xf numFmtId="0" fontId="16" fillId="4" borderId="0" xfId="0" applyFont="1" applyFill="1" applyBorder="1" applyProtection="1">
      <protection locked="0"/>
    </xf>
    <xf numFmtId="0" fontId="16" fillId="4" borderId="0" xfId="0" applyFont="1" applyFill="1" applyProtection="1">
      <protection locked="0"/>
    </xf>
    <xf numFmtId="3" fontId="20" fillId="4" borderId="1" xfId="1" applyNumberFormat="1" applyFont="1" applyFill="1" applyBorder="1" applyAlignment="1" applyProtection="1">
      <alignment horizontal="left" vertical="center" wrapText="1"/>
    </xf>
    <xf numFmtId="0" fontId="16" fillId="4" borderId="1" xfId="0" applyFont="1" applyFill="1" applyBorder="1" applyProtection="1"/>
    <xf numFmtId="0" fontId="16" fillId="4" borderId="0" xfId="0" applyFont="1" applyFill="1" applyAlignment="1" applyProtection="1">
      <alignment horizontal="center" vertical="center"/>
      <protection locked="0"/>
    </xf>
    <xf numFmtId="0" fontId="16" fillId="0" borderId="0" xfId="0" applyFont="1" applyFill="1" applyAlignment="1" applyProtection="1">
      <alignment horizontal="center" vertical="center"/>
      <protection locked="0"/>
    </xf>
    <xf numFmtId="0" fontId="16" fillId="0" borderId="0" xfId="0" applyFont="1" applyFill="1" applyBorder="1" applyProtection="1">
      <protection locked="0"/>
    </xf>
    <xf numFmtId="0" fontId="16" fillId="4" borderId="0" xfId="3" applyFont="1" applyFill="1" applyAlignment="1" applyProtection="1">
      <alignment horizontal="center" vertical="center"/>
      <protection locked="0"/>
    </xf>
    <xf numFmtId="0" fontId="16" fillId="4" borderId="0" xfId="3" applyFont="1" applyFill="1" applyProtection="1"/>
    <xf numFmtId="0" fontId="16" fillId="4" borderId="3" xfId="0" applyFont="1" applyFill="1" applyBorder="1" applyAlignment="1" applyProtection="1">
      <alignment horizontal="left"/>
    </xf>
    <xf numFmtId="0" fontId="16" fillId="4" borderId="0" xfId="0" applyFont="1" applyFill="1" applyBorder="1" applyAlignment="1" applyProtection="1">
      <alignment horizontal="left"/>
    </xf>
    <xf numFmtId="0" fontId="16" fillId="4" borderId="1" xfId="2" applyFont="1" applyFill="1" applyBorder="1" applyAlignment="1" applyProtection="1">
      <alignment horizontal="right" vertical="top"/>
    </xf>
    <xf numFmtId="0" fontId="20" fillId="4" borderId="4" xfId="3" applyFont="1" applyFill="1" applyBorder="1" applyAlignment="1" applyProtection="1">
      <alignment horizontal="right"/>
    </xf>
    <xf numFmtId="0" fontId="20" fillId="0" borderId="0" xfId="0" applyFont="1" applyFill="1" applyBorder="1" applyAlignment="1" applyProtection="1">
      <alignment horizontal="left"/>
    </xf>
    <xf numFmtId="0" fontId="16" fillId="0" borderId="0" xfId="0" applyFont="1" applyFill="1" applyBorder="1" applyProtection="1"/>
    <xf numFmtId="0" fontId="16" fillId="4" borderId="0" xfId="0" applyFont="1" applyFill="1" applyBorder="1" applyAlignment="1" applyProtection="1">
      <alignment horizontal="left" wrapText="1"/>
    </xf>
    <xf numFmtId="0" fontId="16" fillId="4" borderId="3" xfId="0" applyFont="1" applyFill="1" applyBorder="1" applyAlignment="1" applyProtection="1">
      <alignment horizontal="left" wrapText="1"/>
    </xf>
    <xf numFmtId="0" fontId="16" fillId="4" borderId="3" xfId="0" applyFont="1" applyFill="1" applyBorder="1" applyProtection="1"/>
    <xf numFmtId="0" fontId="20" fillId="4" borderId="3" xfId="0" applyFont="1" applyFill="1" applyBorder="1" applyAlignment="1" applyProtection="1">
      <alignment horizontal="center" vertical="center" wrapText="1"/>
    </xf>
    <xf numFmtId="0" fontId="20" fillId="4" borderId="1" xfId="0" applyFont="1" applyFill="1" applyBorder="1" applyAlignment="1" applyProtection="1">
      <alignment horizontal="right" vertical="center" wrapText="1"/>
    </xf>
    <xf numFmtId="0" fontId="16" fillId="4" borderId="0" xfId="0" applyFont="1" applyFill="1" applyAlignment="1" applyProtection="1">
      <alignment horizontal="center" vertical="center"/>
    </xf>
    <xf numFmtId="0" fontId="16" fillId="4" borderId="3" xfId="1" applyFont="1" applyFill="1" applyBorder="1" applyAlignment="1" applyProtection="1">
      <alignment horizontal="left" vertical="center"/>
    </xf>
    <xf numFmtId="0" fontId="16" fillId="0" borderId="0" xfId="0" applyFont="1" applyFill="1" applyAlignment="1" applyProtection="1">
      <alignment horizontal="center" vertical="center"/>
    </xf>
    <xf numFmtId="0" fontId="19" fillId="4" borderId="5" xfId="4" applyFont="1" applyFill="1" applyBorder="1" applyAlignment="1" applyProtection="1">
      <alignment horizontal="center" vertical="center" wrapText="1"/>
    </xf>
    <xf numFmtId="0" fontId="19" fillId="4" borderId="1" xfId="4" applyFont="1" applyFill="1" applyBorder="1" applyAlignment="1" applyProtection="1">
      <alignment horizontal="center" vertical="center" wrapText="1"/>
    </xf>
    <xf numFmtId="0" fontId="15" fillId="4" borderId="0" xfId="0" applyFont="1" applyFill="1" applyProtection="1"/>
    <xf numFmtId="0" fontId="0" fillId="4" borderId="0" xfId="0" applyFill="1" applyProtection="1"/>
    <xf numFmtId="14" fontId="16" fillId="4" borderId="0" xfId="1" applyNumberFormat="1" applyFont="1" applyFill="1" applyBorder="1" applyAlignment="1" applyProtection="1">
      <alignment vertical="center"/>
    </xf>
    <xf numFmtId="0" fontId="16" fillId="4" borderId="0" xfId="1" applyFont="1" applyFill="1" applyBorder="1" applyAlignment="1" applyProtection="1">
      <alignment vertical="center"/>
    </xf>
    <xf numFmtId="14" fontId="16" fillId="4" borderId="0" xfId="1" applyNumberFormat="1" applyFont="1" applyFill="1" applyBorder="1" applyAlignment="1" applyProtection="1">
      <alignment horizontal="center" vertical="center"/>
    </xf>
    <xf numFmtId="0" fontId="11" fillId="4" borderId="0" xfId="1" applyFont="1" applyFill="1" applyAlignment="1" applyProtection="1">
      <alignment horizontal="left" vertical="center"/>
    </xf>
    <xf numFmtId="0" fontId="10" fillId="4" borderId="0" xfId="0" applyFont="1" applyFill="1" applyProtection="1"/>
    <xf numFmtId="0" fontId="0" fillId="4" borderId="0" xfId="0" applyFill="1" applyProtection="1">
      <protection locked="0"/>
    </xf>
    <xf numFmtId="0" fontId="0" fillId="4" borderId="0" xfId="0" applyFill="1" applyBorder="1" applyProtection="1">
      <protection locked="0"/>
    </xf>
    <xf numFmtId="14" fontId="16" fillId="0" borderId="0" xfId="1" applyNumberFormat="1" applyFont="1" applyFill="1" applyBorder="1" applyAlignment="1" applyProtection="1">
      <alignment horizontal="center" vertical="center"/>
    </xf>
    <xf numFmtId="0" fontId="0" fillId="0" borderId="0" xfId="0" applyFill="1" applyBorder="1" applyProtection="1"/>
    <xf numFmtId="0" fontId="0" fillId="0" borderId="0" xfId="0" applyFill="1" applyProtection="1"/>
    <xf numFmtId="0" fontId="16" fillId="4" borderId="0" xfId="1" applyFont="1" applyFill="1" applyBorder="1" applyAlignment="1" applyProtection="1">
      <alignment vertical="center"/>
      <protection locked="0"/>
    </xf>
    <xf numFmtId="0" fontId="16" fillId="4" borderId="0" xfId="3" applyFont="1" applyFill="1" applyProtection="1">
      <protection locked="0"/>
    </xf>
    <xf numFmtId="0" fontId="16" fillId="4" borderId="0" xfId="1" applyFont="1" applyFill="1" applyProtection="1">
      <protection locked="0"/>
    </xf>
    <xf numFmtId="0" fontId="21" fillId="4" borderId="0" xfId="1" applyFont="1" applyFill="1" applyAlignment="1" applyProtection="1">
      <alignment horizontal="center" vertical="center" wrapText="1"/>
      <protection locked="0"/>
    </xf>
    <xf numFmtId="14" fontId="22" fillId="0" borderId="2" xfId="5" applyNumberFormat="1" applyFont="1" applyBorder="1" applyAlignment="1" applyProtection="1">
      <alignment wrapText="1"/>
      <protection locked="0"/>
    </xf>
    <xf numFmtId="14" fontId="20" fillId="0" borderId="0" xfId="0" applyNumberFormat="1" applyFont="1" applyFill="1" applyBorder="1" applyAlignment="1" applyProtection="1">
      <alignment horizontal="center" vertical="center" wrapText="1"/>
    </xf>
    <xf numFmtId="0" fontId="16" fillId="4" borderId="0" xfId="1" applyFont="1" applyFill="1" applyAlignment="1" applyProtection="1">
      <alignment horizontal="center" vertical="center"/>
    </xf>
    <xf numFmtId="0" fontId="16" fillId="4" borderId="0" xfId="1" applyFont="1" applyFill="1" applyBorder="1" applyAlignment="1" applyProtection="1">
      <alignment horizontal="center" vertical="center"/>
    </xf>
    <xf numFmtId="0" fontId="16" fillId="4" borderId="0" xfId="1" applyFont="1" applyFill="1" applyBorder="1" applyAlignment="1" applyProtection="1">
      <alignment horizontal="center" vertical="center"/>
      <protection locked="0"/>
    </xf>
    <xf numFmtId="14" fontId="16" fillId="0" borderId="0" xfId="1" applyNumberFormat="1" applyFont="1" applyFill="1" applyBorder="1" applyAlignment="1" applyProtection="1">
      <alignment horizontal="right" vertical="center"/>
    </xf>
    <xf numFmtId="0" fontId="16" fillId="2" borderId="0" xfId="0" applyFont="1" applyFill="1" applyProtection="1">
      <protection locked="0"/>
    </xf>
    <xf numFmtId="0" fontId="0" fillId="2" borderId="0" xfId="0" applyFill="1"/>
    <xf numFmtId="0" fontId="20" fillId="2" borderId="0" xfId="0" applyFont="1" applyFill="1" applyAlignment="1" applyProtection="1">
      <alignment horizontal="center"/>
      <protection locked="0"/>
    </xf>
    <xf numFmtId="0" fontId="16" fillId="2" borderId="0" xfId="0" applyFont="1" applyFill="1" applyAlignment="1" applyProtection="1">
      <alignment horizontal="center" vertical="center"/>
      <protection locked="0"/>
    </xf>
    <xf numFmtId="0" fontId="16" fillId="2" borderId="3" xfId="0" applyFont="1" applyFill="1" applyBorder="1" applyProtection="1">
      <protection locked="0"/>
    </xf>
    <xf numFmtId="0" fontId="20" fillId="2" borderId="0" xfId="0" applyFont="1" applyFill="1" applyProtection="1">
      <protection locked="0"/>
    </xf>
    <xf numFmtId="0" fontId="16" fillId="2" borderId="0" xfId="0" applyFont="1" applyFill="1" applyBorder="1" applyProtection="1">
      <protection locked="0"/>
    </xf>
    <xf numFmtId="0" fontId="15" fillId="2" borderId="0" xfId="0" applyFont="1" applyFill="1"/>
    <xf numFmtId="0" fontId="10" fillId="4" borderId="0" xfId="3" applyFill="1" applyProtection="1"/>
    <xf numFmtId="0" fontId="10" fillId="4" borderId="0" xfId="3" applyFill="1" applyBorder="1" applyProtection="1"/>
    <xf numFmtId="0" fontId="10" fillId="0" borderId="0" xfId="3" applyProtection="1">
      <protection locked="0"/>
    </xf>
    <xf numFmtId="0" fontId="10" fillId="4" borderId="0" xfId="3" applyFill="1" applyProtection="1">
      <protection locked="0"/>
    </xf>
    <xf numFmtId="0" fontId="10" fillId="4" borderId="0" xfId="3" applyFill="1" applyBorder="1" applyProtection="1">
      <protection locked="0"/>
    </xf>
    <xf numFmtId="0" fontId="10" fillId="0" borderId="0" xfId="3" applyFill="1" applyProtection="1"/>
    <xf numFmtId="0" fontId="10" fillId="0" borderId="0" xfId="3" applyFill="1" applyBorder="1" applyProtection="1"/>
    <xf numFmtId="0" fontId="10" fillId="4" borderId="3" xfId="3" applyFill="1" applyBorder="1" applyProtection="1"/>
    <xf numFmtId="0" fontId="15" fillId="4" borderId="1" xfId="3" applyFont="1" applyFill="1" applyBorder="1" applyAlignment="1" applyProtection="1">
      <alignment horizontal="center" vertical="center"/>
    </xf>
    <xf numFmtId="0" fontId="15" fillId="4" borderId="1" xfId="3" applyFont="1" applyFill="1" applyBorder="1" applyAlignment="1" applyProtection="1">
      <alignment horizontal="center" vertical="center" wrapText="1"/>
    </xf>
    <xf numFmtId="0" fontId="15" fillId="4" borderId="2" xfId="3" applyFont="1" applyFill="1" applyBorder="1" applyAlignment="1" applyProtection="1">
      <alignment horizontal="center" vertical="center" wrapText="1"/>
    </xf>
    <xf numFmtId="0" fontId="10" fillId="0" borderId="1" xfId="3" applyBorder="1" applyProtection="1">
      <protection locked="0"/>
    </xf>
    <xf numFmtId="14" fontId="10" fillId="0" borderId="1" xfId="3" applyNumberFormat="1" applyBorder="1" applyProtection="1">
      <protection locked="0"/>
    </xf>
    <xf numFmtId="0" fontId="20" fillId="0" borderId="0" xfId="3" applyFont="1" applyProtection="1">
      <protection locked="0"/>
    </xf>
    <xf numFmtId="0" fontId="16" fillId="0" borderId="0" xfId="3" applyFont="1" applyBorder="1" applyProtection="1">
      <protection locked="0"/>
    </xf>
    <xf numFmtId="0" fontId="16" fillId="0" borderId="3" xfId="3" applyFont="1" applyBorder="1" applyProtection="1">
      <protection locked="0"/>
    </xf>
    <xf numFmtId="0" fontId="20" fillId="0" borderId="0" xfId="3" applyFont="1" applyAlignment="1" applyProtection="1">
      <alignment horizontal="left"/>
      <protection locked="0"/>
    </xf>
    <xf numFmtId="0" fontId="16" fillId="0" borderId="0" xfId="3" applyFont="1" applyAlignment="1" applyProtection="1">
      <alignment horizontal="left"/>
      <protection locked="0"/>
    </xf>
    <xf numFmtId="0" fontId="10" fillId="0" borderId="0" xfId="3"/>
    <xf numFmtId="0" fontId="10" fillId="0" borderId="0" xfId="3" applyBorder="1" applyProtection="1">
      <protection locked="0"/>
    </xf>
    <xf numFmtId="0" fontId="10" fillId="0" borderId="1" xfId="3" applyBorder="1" applyAlignment="1" applyProtection="1">
      <alignment horizontal="center"/>
      <protection locked="0"/>
    </xf>
    <xf numFmtId="0" fontId="16" fillId="0" borderId="0" xfId="0" applyFont="1" applyAlignment="1" applyProtection="1">
      <alignment horizontal="left"/>
      <protection locked="0"/>
    </xf>
    <xf numFmtId="0" fontId="16" fillId="0" borderId="5" xfId="2" applyFont="1" applyFill="1" applyBorder="1" applyAlignment="1" applyProtection="1">
      <alignment horizontal="left" vertical="center" wrapText="1" indent="2"/>
    </xf>
    <xf numFmtId="4" fontId="16" fillId="0" borderId="4" xfId="2" applyNumberFormat="1" applyFont="1" applyFill="1" applyBorder="1" applyAlignment="1" applyProtection="1">
      <alignment horizontal="right" vertical="center"/>
      <protection locked="0"/>
    </xf>
    <xf numFmtId="0" fontId="20" fillId="2" borderId="0" xfId="0" applyFont="1" applyFill="1" applyBorder="1" applyAlignment="1" applyProtection="1">
      <alignment horizontal="left"/>
    </xf>
    <xf numFmtId="14" fontId="16" fillId="0" borderId="0" xfId="1" applyNumberFormat="1" applyFont="1" applyFill="1" applyBorder="1" applyAlignment="1" applyProtection="1">
      <alignment vertical="center"/>
    </xf>
    <xf numFmtId="0" fontId="0" fillId="2" borderId="0" xfId="0" applyFill="1" applyProtection="1">
      <protection locked="0"/>
    </xf>
    <xf numFmtId="0" fontId="20" fillId="2" borderId="0" xfId="0" applyFont="1" applyFill="1" applyAlignment="1" applyProtection="1">
      <alignment horizontal="left"/>
      <protection locked="0"/>
    </xf>
    <xf numFmtId="0" fontId="16" fillId="2" borderId="0" xfId="0" applyFont="1" applyFill="1" applyAlignment="1" applyProtection="1">
      <alignment horizontal="left"/>
      <protection locked="0"/>
    </xf>
    <xf numFmtId="0" fontId="10" fillId="2" borderId="0" xfId="0" applyFont="1" applyFill="1"/>
    <xf numFmtId="0" fontId="20" fillId="4" borderId="0" xfId="0" applyFont="1" applyFill="1" applyBorder="1" applyAlignment="1" applyProtection="1">
      <alignment horizontal="center"/>
      <protection locked="0"/>
    </xf>
    <xf numFmtId="0" fontId="16" fillId="4" borderId="0" xfId="0" applyFont="1" applyFill="1" applyBorder="1" applyAlignment="1" applyProtection="1">
      <alignment horizontal="center" vertical="center"/>
      <protection locked="0"/>
    </xf>
    <xf numFmtId="0" fontId="20" fillId="4" borderId="0" xfId="0" applyFont="1" applyFill="1" applyBorder="1" applyProtection="1">
      <protection locked="0"/>
    </xf>
    <xf numFmtId="0" fontId="15" fillId="4" borderId="0" xfId="0" applyFont="1" applyFill="1" applyBorder="1"/>
    <xf numFmtId="0" fontId="20" fillId="0" borderId="0" xfId="0" applyFont="1" applyBorder="1" applyAlignment="1" applyProtection="1">
      <alignment horizontal="left"/>
    </xf>
    <xf numFmtId="0" fontId="20" fillId="0" borderId="1" xfId="1" applyFont="1" applyFill="1" applyBorder="1" applyAlignment="1" applyProtection="1">
      <alignment horizontal="left" vertical="center" wrapText="1"/>
    </xf>
    <xf numFmtId="0" fontId="20" fillId="5" borderId="0" xfId="1" applyFont="1" applyFill="1" applyAlignment="1" applyProtection="1">
      <alignment horizontal="center" vertical="center"/>
      <protection locked="0"/>
    </xf>
    <xf numFmtId="3" fontId="20" fillId="2" borderId="1" xfId="1" applyNumberFormat="1" applyFont="1" applyFill="1" applyBorder="1" applyAlignment="1" applyProtection="1">
      <alignment horizontal="center" vertical="center"/>
      <protection locked="0"/>
    </xf>
    <xf numFmtId="3" fontId="16" fillId="5" borderId="0" xfId="1" applyNumberFormat="1" applyFont="1" applyFill="1" applyAlignment="1" applyProtection="1">
      <alignment horizontal="center" vertical="center"/>
      <protection locked="0"/>
    </xf>
    <xf numFmtId="3" fontId="16" fillId="0" borderId="0" xfId="1" applyNumberFormat="1" applyFont="1" applyAlignment="1" applyProtection="1">
      <alignment horizontal="center" vertical="center"/>
      <protection locked="0"/>
    </xf>
    <xf numFmtId="0" fontId="16" fillId="0" borderId="1" xfId="2" applyFont="1" applyFill="1" applyBorder="1" applyAlignment="1" applyProtection="1">
      <alignment horizontal="left" vertical="top"/>
      <protection locked="0"/>
    </xf>
    <xf numFmtId="0" fontId="25" fillId="5" borderId="0" xfId="0" applyFont="1" applyFill="1" applyAlignment="1" applyProtection="1">
      <alignment vertical="center"/>
      <protection locked="0"/>
    </xf>
    <xf numFmtId="0" fontId="25" fillId="0" borderId="0" xfId="0" applyFont="1" applyAlignment="1" applyProtection="1">
      <alignment vertical="center"/>
      <protection locked="0"/>
    </xf>
    <xf numFmtId="0" fontId="16" fillId="0" borderId="1" xfId="1" applyFont="1" applyFill="1" applyBorder="1" applyAlignment="1" applyProtection="1">
      <alignment horizontal="left" vertical="center" wrapText="1" indent="4"/>
    </xf>
    <xf numFmtId="0" fontId="16" fillId="4" borderId="1" xfId="0" applyFont="1" applyFill="1" applyBorder="1" applyAlignment="1" applyProtection="1">
      <alignment horizontal="center"/>
    </xf>
    <xf numFmtId="0" fontId="16" fillId="0" borderId="5" xfId="0" applyFont="1" applyFill="1" applyBorder="1" applyAlignment="1" applyProtection="1">
      <alignment horizontal="left" vertical="center" indent="1"/>
    </xf>
    <xf numFmtId="0" fontId="16" fillId="4" borderId="2" xfId="0" applyFont="1" applyFill="1" applyBorder="1" applyAlignment="1" applyProtection="1">
      <alignment horizontal="center"/>
    </xf>
    <xf numFmtId="0" fontId="16" fillId="4" borderId="0" xfId="1" applyFont="1" applyFill="1" applyAlignment="1" applyProtection="1">
      <alignment wrapText="1"/>
    </xf>
    <xf numFmtId="0" fontId="16" fillId="4" borderId="0" xfId="0" applyFont="1" applyFill="1" applyBorder="1" applyAlignment="1" applyProtection="1">
      <alignment wrapText="1"/>
    </xf>
    <xf numFmtId="0" fontId="16" fillId="0" borderId="0" xfId="0" applyFont="1" applyFill="1" applyBorder="1" applyAlignment="1" applyProtection="1">
      <alignment wrapText="1"/>
      <protection locked="0"/>
    </xf>
    <xf numFmtId="0" fontId="16" fillId="0" borderId="0" xfId="0" applyFont="1" applyAlignment="1" applyProtection="1">
      <alignment wrapText="1"/>
      <protection locked="0"/>
    </xf>
    <xf numFmtId="0" fontId="16" fillId="0" borderId="0" xfId="3" applyFont="1" applyAlignment="1" applyProtection="1">
      <alignment wrapText="1"/>
      <protection locked="0"/>
    </xf>
    <xf numFmtId="0" fontId="20" fillId="0" borderId="0" xfId="0" applyFont="1" applyAlignment="1" applyProtection="1">
      <alignment wrapText="1"/>
      <protection locked="0"/>
    </xf>
    <xf numFmtId="0" fontId="15" fillId="0" borderId="0" xfId="0" applyFont="1" applyAlignment="1">
      <alignment wrapText="1"/>
    </xf>
    <xf numFmtId="0" fontId="16" fillId="0" borderId="1" xfId="0" applyFont="1" applyFill="1" applyBorder="1" applyAlignment="1" applyProtection="1">
      <alignment horizontal="left" vertical="center" wrapText="1" indent="2"/>
    </xf>
    <xf numFmtId="0" fontId="26" fillId="4" borderId="0" xfId="1" applyFont="1" applyFill="1" applyAlignment="1" applyProtection="1">
      <alignment horizontal="right" vertical="center"/>
    </xf>
    <xf numFmtId="0" fontId="10" fillId="4" borderId="0" xfId="3" applyFill="1" applyBorder="1" applyAlignment="1" applyProtection="1">
      <alignment horizontal="left"/>
      <protection locked="0"/>
    </xf>
    <xf numFmtId="0" fontId="10" fillId="4" borderId="2" xfId="3" applyFill="1" applyBorder="1" applyAlignment="1" applyProtection="1">
      <alignment horizontal="center" vertical="center" wrapText="1"/>
    </xf>
    <xf numFmtId="0" fontId="10" fillId="4" borderId="1" xfId="3" applyFont="1" applyFill="1" applyBorder="1" applyAlignment="1" applyProtection="1">
      <alignment horizontal="center" vertical="center" wrapText="1"/>
    </xf>
    <xf numFmtId="0" fontId="10" fillId="4" borderId="2" xfId="3" applyFont="1" applyFill="1" applyBorder="1" applyAlignment="1" applyProtection="1">
      <alignment horizontal="center" vertical="center" wrapText="1"/>
    </xf>
    <xf numFmtId="14" fontId="10" fillId="4" borderId="1" xfId="3" applyNumberFormat="1" applyFill="1" applyBorder="1" applyProtection="1"/>
    <xf numFmtId="0" fontId="16" fillId="4" borderId="1" xfId="0" applyFont="1" applyFill="1" applyBorder="1" applyProtection="1">
      <protection locked="0"/>
    </xf>
    <xf numFmtId="0" fontId="20" fillId="2" borderId="1" xfId="1" applyFont="1" applyFill="1" applyBorder="1" applyAlignment="1" applyProtection="1">
      <alignment vertical="center" wrapText="1"/>
    </xf>
    <xf numFmtId="0" fontId="16" fillId="0" borderId="1" xfId="0" applyFont="1" applyFill="1" applyBorder="1" applyAlignment="1" applyProtection="1">
      <alignment horizontal="center"/>
    </xf>
    <xf numFmtId="0" fontId="20" fillId="0" borderId="5" xfId="1" applyFont="1" applyFill="1" applyBorder="1" applyAlignment="1" applyProtection="1">
      <alignment horizontal="left" vertical="center" wrapText="1"/>
    </xf>
    <xf numFmtId="0" fontId="20" fillId="2" borderId="4" xfId="0" applyFont="1" applyFill="1" applyBorder="1" applyProtection="1"/>
    <xf numFmtId="3" fontId="16" fillId="4" borderId="31" xfId="1" applyNumberFormat="1" applyFont="1" applyFill="1" applyBorder="1" applyAlignment="1" applyProtection="1">
      <alignment horizontal="right" vertical="center" wrapText="1"/>
    </xf>
    <xf numFmtId="0" fontId="20" fillId="4" borderId="2" xfId="0" applyFont="1" applyFill="1" applyBorder="1" applyProtection="1"/>
    <xf numFmtId="3" fontId="16" fillId="4" borderId="29" xfId="1" applyNumberFormat="1" applyFont="1" applyFill="1" applyBorder="1" applyAlignment="1" applyProtection="1">
      <alignment horizontal="right" vertical="center" wrapText="1"/>
    </xf>
    <xf numFmtId="0" fontId="16" fillId="4" borderId="3" xfId="0" applyFont="1" applyFill="1" applyBorder="1" applyProtection="1">
      <protection locked="0"/>
    </xf>
    <xf numFmtId="0" fontId="16" fillId="4" borderId="0" xfId="1" applyFont="1" applyFill="1" applyAlignment="1" applyProtection="1">
      <alignment horizontal="center" vertical="center"/>
    </xf>
    <xf numFmtId="0" fontId="16" fillId="4" borderId="0" xfId="1" applyFont="1" applyFill="1" applyBorder="1" applyAlignment="1" applyProtection="1">
      <alignment horizontal="center" vertical="center"/>
    </xf>
    <xf numFmtId="0" fontId="16" fillId="0" borderId="0" xfId="0" applyFont="1" applyAlignment="1">
      <alignment vertical="center"/>
    </xf>
    <xf numFmtId="0" fontId="16" fillId="0" borderId="0" xfId="0" applyFont="1" applyAlignment="1" applyProtection="1">
      <alignment vertical="center"/>
      <protection locked="0"/>
    </xf>
    <xf numFmtId="0" fontId="16" fillId="4" borderId="0" xfId="0" applyFont="1" applyFill="1" applyBorder="1" applyAlignment="1">
      <alignment vertical="center"/>
    </xf>
    <xf numFmtId="0" fontId="16" fillId="4" borderId="36" xfId="1" applyFont="1" applyFill="1" applyBorder="1" applyAlignment="1" applyProtection="1">
      <alignment horizontal="left" vertical="center"/>
    </xf>
    <xf numFmtId="0" fontId="16" fillId="4" borderId="0" xfId="0" applyFont="1" applyFill="1" applyBorder="1" applyAlignment="1" applyProtection="1">
      <alignment vertical="center"/>
    </xf>
    <xf numFmtId="0" fontId="16" fillId="4" borderId="36" xfId="0" applyFont="1" applyFill="1" applyBorder="1" applyAlignment="1" applyProtection="1">
      <alignment vertical="center"/>
    </xf>
    <xf numFmtId="0" fontId="20" fillId="4" borderId="0" xfId="0" applyFont="1" applyFill="1" applyBorder="1" applyAlignment="1" applyProtection="1">
      <alignment vertical="center"/>
    </xf>
    <xf numFmtId="0" fontId="20" fillId="4" borderId="36" xfId="0" applyFont="1" applyFill="1" applyBorder="1" applyAlignment="1" applyProtection="1">
      <alignment vertical="center"/>
    </xf>
    <xf numFmtId="0" fontId="16" fillId="2" borderId="0" xfId="1" applyFont="1" applyFill="1" applyBorder="1" applyAlignment="1" applyProtection="1">
      <alignment horizontal="left" vertical="center" wrapText="1" indent="1"/>
    </xf>
    <xf numFmtId="0" fontId="15" fillId="4" borderId="1" xfId="0" applyFont="1" applyFill="1" applyBorder="1"/>
    <xf numFmtId="0" fontId="20" fillId="4" borderId="1" xfId="1" applyFont="1" applyFill="1" applyBorder="1" applyAlignment="1" applyProtection="1">
      <alignment horizontal="left" vertical="center" wrapText="1" indent="1"/>
    </xf>
    <xf numFmtId="0" fontId="20" fillId="4" borderId="1" xfId="0" applyFont="1" applyFill="1" applyBorder="1" applyProtection="1">
      <protection locked="0"/>
    </xf>
    <xf numFmtId="0" fontId="16" fillId="4" borderId="0" xfId="1" applyFont="1" applyFill="1" applyBorder="1" applyAlignment="1" applyProtection="1">
      <alignment horizontal="center" vertical="center"/>
    </xf>
    <xf numFmtId="0" fontId="16" fillId="4" borderId="38" xfId="3" applyFont="1" applyFill="1" applyBorder="1" applyProtection="1">
      <protection locked="0"/>
    </xf>
    <xf numFmtId="0" fontId="16" fillId="0" borderId="0" xfId="1" applyFont="1" applyBorder="1" applyAlignment="1" applyProtection="1">
      <alignment horizontal="right" vertical="center"/>
      <protection locked="0"/>
    </xf>
    <xf numFmtId="0" fontId="16" fillId="4" borderId="0" xfId="3" applyFont="1" applyFill="1" applyBorder="1" applyProtection="1">
      <protection locked="0"/>
    </xf>
    <xf numFmtId="0" fontId="16" fillId="4" borderId="35" xfId="3" applyFont="1" applyFill="1" applyBorder="1" applyProtection="1">
      <protection locked="0"/>
    </xf>
    <xf numFmtId="0" fontId="16" fillId="4" borderId="36" xfId="3" applyFont="1" applyFill="1" applyBorder="1" applyProtection="1">
      <protection locked="0"/>
    </xf>
    <xf numFmtId="0" fontId="16" fillId="0" borderId="0" xfId="3" applyFont="1" applyFill="1" applyBorder="1" applyProtection="1">
      <protection locked="0"/>
    </xf>
    <xf numFmtId="0" fontId="16" fillId="0" borderId="35" xfId="3" applyFont="1" applyFill="1" applyBorder="1" applyProtection="1">
      <protection locked="0"/>
    </xf>
    <xf numFmtId="0" fontId="16" fillId="4" borderId="40" xfId="3" applyFont="1" applyFill="1" applyBorder="1" applyProtection="1">
      <protection locked="0"/>
    </xf>
    <xf numFmtId="0" fontId="16" fillId="4" borderId="30" xfId="3" applyFont="1" applyFill="1" applyBorder="1" applyProtection="1">
      <protection locked="0"/>
    </xf>
    <xf numFmtId="0" fontId="16" fillId="4" borderId="41" xfId="3" applyFont="1" applyFill="1" applyBorder="1" applyProtection="1">
      <protection locked="0"/>
    </xf>
    <xf numFmtId="0" fontId="16" fillId="4" borderId="16" xfId="3" applyFont="1" applyFill="1" applyBorder="1" applyAlignment="1" applyProtection="1">
      <alignment horizontal="center" vertical="center"/>
      <protection locked="0"/>
    </xf>
    <xf numFmtId="0" fontId="16" fillId="4" borderId="2" xfId="3" applyFont="1" applyFill="1" applyBorder="1" applyAlignment="1" applyProtection="1">
      <alignment horizontal="center" vertical="center" wrapText="1"/>
      <protection locked="0"/>
    </xf>
    <xf numFmtId="0" fontId="16" fillId="4" borderId="18" xfId="3" applyFont="1" applyFill="1" applyBorder="1" applyAlignment="1" applyProtection="1">
      <alignment horizontal="center" vertical="center" wrapText="1"/>
      <protection locked="0"/>
    </xf>
    <xf numFmtId="0" fontId="16" fillId="0" borderId="0" xfId="3" applyFont="1" applyBorder="1" applyAlignment="1" applyProtection="1">
      <alignment horizontal="center" vertical="center" wrapText="1"/>
      <protection locked="0"/>
    </xf>
    <xf numFmtId="0" fontId="20" fillId="4" borderId="42" xfId="3" applyFont="1" applyFill="1" applyBorder="1" applyAlignment="1" applyProtection="1">
      <alignment horizontal="center" vertical="center"/>
      <protection locked="0"/>
    </xf>
    <xf numFmtId="0" fontId="20" fillId="4" borderId="31" xfId="3" applyFont="1" applyFill="1" applyBorder="1" applyAlignment="1" applyProtection="1">
      <alignment horizontal="center" vertical="center" wrapText="1"/>
      <protection locked="0"/>
    </xf>
    <xf numFmtId="0" fontId="20" fillId="4" borderId="1" xfId="3" applyFont="1" applyFill="1" applyBorder="1" applyAlignment="1" applyProtection="1">
      <alignment horizontal="center" vertical="center" wrapText="1"/>
      <protection locked="0"/>
    </xf>
    <xf numFmtId="0" fontId="20" fillId="4" borderId="43" xfId="3" applyFont="1" applyFill="1" applyBorder="1" applyAlignment="1" applyProtection="1">
      <alignment horizontal="center" vertical="center" wrapText="1"/>
      <protection locked="0"/>
    </xf>
    <xf numFmtId="0" fontId="16" fillId="0" borderId="19" xfId="3" applyFont="1" applyBorder="1" applyAlignment="1" applyProtection="1">
      <alignment horizontal="center"/>
      <protection locked="0"/>
    </xf>
    <xf numFmtId="0" fontId="16" fillId="0" borderId="1" xfId="3" applyFont="1" applyBorder="1" applyAlignment="1" applyProtection="1">
      <alignment wrapText="1"/>
      <protection locked="0"/>
    </xf>
    <xf numFmtId="49" fontId="16" fillId="0" borderId="1" xfId="3" applyNumberFormat="1" applyFont="1" applyBorder="1" applyProtection="1">
      <protection locked="0"/>
    </xf>
    <xf numFmtId="0" fontId="16" fillId="0" borderId="1" xfId="3" applyFont="1" applyBorder="1" applyProtection="1">
      <protection locked="0"/>
    </xf>
    <xf numFmtId="14" fontId="16" fillId="0" borderId="1" xfId="3" applyNumberFormat="1" applyFont="1" applyBorder="1" applyProtection="1">
      <protection locked="0"/>
    </xf>
    <xf numFmtId="14" fontId="16" fillId="4" borderId="20" xfId="3" applyNumberFormat="1" applyFont="1" applyFill="1" applyBorder="1" applyProtection="1">
      <protection locked="0"/>
    </xf>
    <xf numFmtId="0" fontId="16" fillId="0" borderId="0" xfId="3" applyFont="1" applyBorder="1" applyAlignment="1" applyProtection="1">
      <alignment horizontal="center"/>
      <protection locked="0"/>
    </xf>
    <xf numFmtId="0" fontId="16" fillId="0" borderId="36" xfId="3" applyFont="1" applyBorder="1" applyProtection="1">
      <protection locked="0"/>
    </xf>
    <xf numFmtId="0" fontId="16" fillId="0" borderId="35" xfId="3" applyFont="1" applyBorder="1" applyProtection="1">
      <protection locked="0"/>
    </xf>
    <xf numFmtId="0" fontId="16" fillId="0" borderId="36" xfId="3" applyFont="1" applyBorder="1" applyAlignment="1" applyProtection="1">
      <alignment vertical="center"/>
      <protection locked="0"/>
    </xf>
    <xf numFmtId="0" fontId="16" fillId="0" borderId="0" xfId="3" applyFont="1" applyBorder="1" applyAlignment="1" applyProtection="1">
      <alignment vertical="center"/>
      <protection locked="0"/>
    </xf>
    <xf numFmtId="0" fontId="16" fillId="0" borderId="35" xfId="3" applyFont="1" applyBorder="1" applyAlignment="1" applyProtection="1">
      <alignment vertical="center"/>
      <protection locked="0"/>
    </xf>
    <xf numFmtId="0" fontId="16" fillId="0" borderId="0" xfId="3" applyFont="1" applyAlignment="1" applyProtection="1">
      <alignment vertical="center"/>
      <protection locked="0"/>
    </xf>
    <xf numFmtId="0" fontId="16" fillId="0" borderId="3" xfId="3" applyFont="1" applyBorder="1" applyAlignment="1" applyProtection="1">
      <alignment vertical="center"/>
      <protection locked="0"/>
    </xf>
    <xf numFmtId="0" fontId="20" fillId="0" borderId="0" xfId="3" applyFont="1" applyBorder="1" applyAlignment="1" applyProtection="1">
      <alignment vertical="center" wrapText="1"/>
      <protection locked="0"/>
    </xf>
    <xf numFmtId="0" fontId="20" fillId="0" borderId="0" xfId="3" applyFont="1" applyBorder="1" applyAlignment="1" applyProtection="1">
      <alignment horizontal="center" vertical="center"/>
      <protection locked="0"/>
    </xf>
    <xf numFmtId="0" fontId="16" fillId="0" borderId="40" xfId="3" applyFont="1" applyBorder="1" applyAlignment="1" applyProtection="1">
      <alignment vertical="center"/>
      <protection locked="0"/>
    </xf>
    <xf numFmtId="0" fontId="16" fillId="0" borderId="30" xfId="3" applyFont="1" applyBorder="1" applyAlignment="1" applyProtection="1">
      <alignment vertical="center"/>
      <protection locked="0"/>
    </xf>
    <xf numFmtId="0" fontId="20" fillId="0" borderId="30" xfId="3" applyFont="1" applyBorder="1" applyAlignment="1" applyProtection="1">
      <alignment vertical="center" wrapText="1"/>
      <protection locked="0"/>
    </xf>
    <xf numFmtId="0" fontId="16" fillId="0" borderId="41" xfId="3" applyFont="1" applyBorder="1" applyAlignment="1" applyProtection="1">
      <alignment vertical="center"/>
      <protection locked="0"/>
    </xf>
    <xf numFmtId="0" fontId="16" fillId="4" borderId="36" xfId="3" applyFont="1" applyFill="1" applyBorder="1" applyProtection="1"/>
    <xf numFmtId="0" fontId="10" fillId="4" borderId="19" xfId="3" applyFont="1" applyFill="1" applyBorder="1" applyAlignment="1" applyProtection="1">
      <alignment horizontal="center" vertical="center"/>
    </xf>
    <xf numFmtId="0" fontId="15" fillId="4" borderId="19" xfId="3" applyFont="1" applyFill="1" applyBorder="1" applyAlignment="1" applyProtection="1">
      <alignment horizontal="center" vertical="center"/>
    </xf>
    <xf numFmtId="0" fontId="15" fillId="4" borderId="20" xfId="3" applyFont="1" applyFill="1" applyBorder="1" applyAlignment="1" applyProtection="1">
      <alignment horizontal="center" vertical="center" wrapText="1"/>
    </xf>
    <xf numFmtId="0" fontId="20" fillId="0" borderId="0" xfId="3" applyFont="1" applyBorder="1" applyProtection="1">
      <protection locked="0"/>
    </xf>
    <xf numFmtId="0" fontId="20" fillId="0" borderId="0" xfId="3" applyFont="1" applyBorder="1" applyAlignment="1" applyProtection="1">
      <alignment horizontal="left"/>
      <protection locked="0"/>
    </xf>
    <xf numFmtId="0" fontId="20" fillId="0" borderId="0" xfId="3" applyFont="1" applyBorder="1" applyAlignment="1" applyProtection="1">
      <alignment horizontal="center"/>
      <protection locked="0"/>
    </xf>
    <xf numFmtId="0" fontId="20" fillId="0" borderId="30" xfId="3" applyFont="1" applyBorder="1" applyAlignment="1" applyProtection="1">
      <alignment horizontal="center"/>
      <protection locked="0"/>
    </xf>
    <xf numFmtId="0" fontId="10" fillId="4" borderId="2" xfId="3" applyFont="1" applyFill="1" applyBorder="1" applyAlignment="1" applyProtection="1">
      <alignment horizontal="center" vertical="center"/>
    </xf>
    <xf numFmtId="0" fontId="16" fillId="4" borderId="0" xfId="12" applyFont="1" applyFill="1" applyAlignment="1" applyProtection="1"/>
    <xf numFmtId="0" fontId="20" fillId="4" borderId="1" xfId="12" applyFont="1" applyFill="1" applyBorder="1" applyAlignment="1" applyProtection="1">
      <alignment horizontal="center"/>
    </xf>
    <xf numFmtId="0" fontId="20" fillId="4" borderId="1" xfId="12" applyFont="1" applyFill="1" applyBorder="1" applyAlignment="1" applyProtection="1"/>
    <xf numFmtId="0" fontId="16" fillId="0" borderId="1" xfId="1" applyFont="1" applyFill="1" applyBorder="1" applyAlignment="1" applyProtection="1">
      <alignment horizontal="center" vertical="center"/>
    </xf>
    <xf numFmtId="0" fontId="16" fillId="0" borderId="1" xfId="1" applyFont="1" applyFill="1" applyBorder="1" applyAlignment="1" applyProtection="1">
      <alignment horizontal="left" vertical="center"/>
    </xf>
    <xf numFmtId="0" fontId="20" fillId="0" borderId="1" xfId="1" applyFont="1" applyFill="1" applyBorder="1" applyAlignment="1" applyProtection="1">
      <alignment horizontal="left" vertical="center"/>
    </xf>
    <xf numFmtId="0" fontId="20" fillId="2" borderId="1" xfId="12" applyFont="1" applyFill="1" applyBorder="1" applyAlignment="1"/>
    <xf numFmtId="3" fontId="20" fillId="5" borderId="1" xfId="1" applyNumberFormat="1" applyFont="1" applyFill="1" applyBorder="1" applyAlignment="1" applyProtection="1">
      <alignment horizontal="center" vertical="center"/>
    </xf>
    <xf numFmtId="0" fontId="20" fillId="2" borderId="0" xfId="12" applyFont="1" applyFill="1" applyAlignment="1" applyProtection="1">
      <alignment horizontal="left"/>
      <protection locked="0"/>
    </xf>
    <xf numFmtId="0" fontId="16" fillId="2" borderId="0" xfId="12" applyFont="1" applyFill="1" applyAlignment="1" applyProtection="1">
      <protection locked="0"/>
    </xf>
    <xf numFmtId="0" fontId="20" fillId="2" borderId="32" xfId="12" applyFont="1" applyFill="1" applyBorder="1" applyAlignment="1" applyProtection="1">
      <alignment horizontal="center" vertical="center"/>
      <protection locked="0"/>
    </xf>
    <xf numFmtId="0" fontId="15" fillId="2" borderId="0" xfId="12" applyFont="1" applyFill="1" applyAlignment="1">
      <alignment horizontal="center" vertical="center"/>
    </xf>
    <xf numFmtId="0" fontId="16" fillId="0" borderId="0" xfId="3" applyFont="1" applyFill="1" applyProtection="1">
      <protection locked="0"/>
    </xf>
    <xf numFmtId="0" fontId="16" fillId="4" borderId="2" xfId="3" applyFont="1" applyFill="1" applyBorder="1" applyAlignment="1" applyProtection="1">
      <alignment horizontal="center" vertical="center"/>
      <protection locked="0"/>
    </xf>
    <xf numFmtId="0" fontId="20" fillId="4" borderId="31" xfId="3" applyFont="1" applyFill="1" applyBorder="1" applyAlignment="1" applyProtection="1">
      <alignment horizontal="center" vertical="center"/>
      <protection locked="0"/>
    </xf>
    <xf numFmtId="0" fontId="16" fillId="0" borderId="1" xfId="3" applyFont="1" applyBorder="1" applyAlignment="1" applyProtection="1">
      <alignment horizontal="center"/>
      <protection locked="0"/>
    </xf>
    <xf numFmtId="14" fontId="16" fillId="4" borderId="1" xfId="3" applyNumberFormat="1" applyFont="1" applyFill="1" applyBorder="1" applyProtection="1">
      <protection locked="0"/>
    </xf>
    <xf numFmtId="0" fontId="16" fillId="2" borderId="0" xfId="3" applyFont="1" applyFill="1" applyProtection="1">
      <protection locked="0"/>
    </xf>
    <xf numFmtId="0" fontId="20" fillId="2" borderId="0" xfId="3" applyFont="1" applyFill="1" applyProtection="1">
      <protection locked="0"/>
    </xf>
    <xf numFmtId="0" fontId="16" fillId="2" borderId="0" xfId="3" applyFont="1" applyFill="1" applyBorder="1" applyProtection="1">
      <protection locked="0"/>
    </xf>
    <xf numFmtId="0" fontId="16" fillId="2" borderId="3" xfId="3" applyFont="1" applyFill="1" applyBorder="1" applyProtection="1">
      <protection locked="0"/>
    </xf>
    <xf numFmtId="0" fontId="20" fillId="2" borderId="0" xfId="3" applyFont="1" applyFill="1" applyAlignment="1" applyProtection="1">
      <alignment horizontal="left"/>
      <protection locked="0"/>
    </xf>
    <xf numFmtId="0" fontId="16" fillId="2" borderId="0" xfId="3" applyFont="1" applyFill="1" applyAlignment="1" applyProtection="1">
      <alignment horizontal="left"/>
      <protection locked="0"/>
    </xf>
    <xf numFmtId="0" fontId="16" fillId="4" borderId="38" xfId="3" applyFont="1" applyFill="1" applyBorder="1" applyAlignment="1" applyProtection="1">
      <alignment vertical="center"/>
      <protection locked="0"/>
    </xf>
    <xf numFmtId="0" fontId="16" fillId="4" borderId="0" xfId="3" applyFont="1" applyFill="1" applyBorder="1" applyAlignment="1" applyProtection="1">
      <alignment vertical="center"/>
      <protection locked="0"/>
    </xf>
    <xf numFmtId="0" fontId="16" fillId="4" borderId="40" xfId="3" applyFont="1" applyFill="1" applyBorder="1" applyAlignment="1" applyProtection="1">
      <alignment vertical="center"/>
      <protection locked="0"/>
    </xf>
    <xf numFmtId="0" fontId="16" fillId="4" borderId="30" xfId="3" applyFont="1" applyFill="1" applyBorder="1" applyAlignment="1" applyProtection="1">
      <alignment vertical="center"/>
      <protection locked="0"/>
    </xf>
    <xf numFmtId="0" fontId="16" fillId="4" borderId="41" xfId="3" applyFont="1" applyFill="1" applyBorder="1" applyAlignment="1" applyProtection="1">
      <alignment vertical="center"/>
      <protection locked="0"/>
    </xf>
    <xf numFmtId="0" fontId="20" fillId="4" borderId="1" xfId="3" applyFont="1" applyFill="1" applyBorder="1" applyAlignment="1" applyProtection="1">
      <alignment horizontal="center" vertical="center"/>
      <protection locked="0"/>
    </xf>
    <xf numFmtId="0" fontId="16" fillId="0" borderId="19" xfId="3" applyFont="1" applyBorder="1" applyAlignment="1" applyProtection="1">
      <alignment horizontal="center" vertical="center"/>
      <protection locked="0"/>
    </xf>
    <xf numFmtId="0" fontId="16" fillId="0" borderId="1" xfId="3" applyFont="1" applyBorder="1" applyAlignment="1" applyProtection="1">
      <alignment vertical="center" wrapText="1"/>
      <protection locked="0"/>
    </xf>
    <xf numFmtId="49" fontId="16" fillId="0" borderId="1" xfId="3" applyNumberFormat="1" applyFont="1" applyBorder="1" applyAlignment="1" applyProtection="1">
      <alignment vertical="center"/>
      <protection locked="0"/>
    </xf>
    <xf numFmtId="0" fontId="16" fillId="0" borderId="1" xfId="3" applyFont="1" applyBorder="1" applyAlignment="1" applyProtection="1">
      <alignment vertical="center"/>
      <protection locked="0"/>
    </xf>
    <xf numFmtId="14" fontId="16" fillId="0" borderId="1" xfId="3" applyNumberFormat="1" applyFont="1" applyBorder="1" applyAlignment="1" applyProtection="1">
      <alignment vertical="center"/>
      <protection locked="0"/>
    </xf>
    <xf numFmtId="14" fontId="16" fillId="4" borderId="20" xfId="3" applyNumberFormat="1" applyFont="1" applyFill="1" applyBorder="1" applyAlignment="1" applyProtection="1">
      <alignment vertical="center"/>
      <protection locked="0"/>
    </xf>
    <xf numFmtId="0" fontId="16" fillId="0" borderId="0" xfId="3" applyFont="1" applyBorder="1" applyAlignment="1" applyProtection="1">
      <alignment horizontal="center" vertical="center"/>
      <protection locked="0"/>
    </xf>
    <xf numFmtId="0" fontId="20" fillId="0" borderId="0" xfId="3" applyFont="1" applyBorder="1" applyAlignment="1" applyProtection="1">
      <alignment vertical="center"/>
      <protection locked="0"/>
    </xf>
    <xf numFmtId="0" fontId="15" fillId="4" borderId="38" xfId="3" applyFont="1" applyFill="1" applyBorder="1" applyAlignment="1" applyProtection="1">
      <alignment vertical="center"/>
    </xf>
    <xf numFmtId="0" fontId="10" fillId="4" borderId="12" xfId="3" applyFont="1" applyFill="1" applyBorder="1" applyAlignment="1" applyProtection="1">
      <alignment horizontal="center" vertical="center" wrapText="1"/>
    </xf>
    <xf numFmtId="0" fontId="10" fillId="4" borderId="15" xfId="3" applyFont="1" applyFill="1" applyBorder="1" applyAlignment="1" applyProtection="1">
      <alignment horizontal="center" vertical="center" wrapText="1"/>
    </xf>
    <xf numFmtId="0" fontId="15" fillId="4" borderId="51" xfId="3" applyFont="1" applyFill="1" applyBorder="1" applyAlignment="1" applyProtection="1">
      <alignment horizontal="center" vertical="center"/>
    </xf>
    <xf numFmtId="0" fontId="15" fillId="4" borderId="51" xfId="3" applyFont="1" applyFill="1" applyBorder="1" applyAlignment="1" applyProtection="1">
      <alignment horizontal="center" vertical="center" wrapText="1"/>
    </xf>
    <xf numFmtId="0" fontId="20" fillId="0" borderId="0" xfId="3" applyFont="1" applyAlignment="1" applyProtection="1">
      <alignment horizontal="center"/>
      <protection locked="0"/>
    </xf>
    <xf numFmtId="0" fontId="20" fillId="0" borderId="0" xfId="3" applyFont="1" applyAlignment="1" applyProtection="1">
      <alignment horizontal="center" vertical="center"/>
      <protection locked="0"/>
    </xf>
    <xf numFmtId="0" fontId="16" fillId="4" borderId="36" xfId="3" applyFont="1" applyFill="1" applyBorder="1" applyAlignment="1" applyProtection="1">
      <alignment vertical="center"/>
    </xf>
    <xf numFmtId="0" fontId="16" fillId="4" borderId="0" xfId="3" applyFont="1" applyFill="1" applyBorder="1" applyAlignment="1" applyProtection="1">
      <alignment vertical="center"/>
    </xf>
    <xf numFmtId="0" fontId="16" fillId="2" borderId="0" xfId="3" applyFont="1" applyFill="1" applyBorder="1" applyAlignment="1" applyProtection="1">
      <alignment vertical="center"/>
    </xf>
    <xf numFmtId="0" fontId="25" fillId="4" borderId="36" xfId="0" applyFont="1" applyFill="1" applyBorder="1" applyAlignment="1">
      <alignment vertical="center"/>
    </xf>
    <xf numFmtId="0" fontId="20" fillId="2" borderId="0" xfId="0" applyFont="1" applyFill="1" applyBorder="1" applyAlignment="1">
      <alignment horizontal="left" vertical="center"/>
    </xf>
    <xf numFmtId="0" fontId="16" fillId="0" borderId="36" xfId="3" applyFont="1" applyFill="1" applyBorder="1" applyProtection="1"/>
    <xf numFmtId="0" fontId="16" fillId="2" borderId="0" xfId="3" applyFont="1" applyFill="1" applyAlignment="1" applyProtection="1">
      <alignment vertical="center"/>
      <protection locked="0"/>
    </xf>
    <xf numFmtId="0" fontId="16" fillId="2" borderId="0" xfId="3" applyFont="1" applyFill="1" applyBorder="1" applyAlignment="1" applyProtection="1">
      <alignment vertical="center"/>
      <protection locked="0"/>
    </xf>
    <xf numFmtId="0" fontId="15" fillId="4" borderId="1" xfId="3" applyFont="1" applyFill="1" applyBorder="1" applyAlignment="1" applyProtection="1">
      <alignment horizontal="center" vertical="center" wrapText="1"/>
      <protection locked="0"/>
    </xf>
    <xf numFmtId="14" fontId="16" fillId="0" borderId="0" xfId="1" applyNumberFormat="1" applyFont="1" applyFill="1" applyBorder="1" applyAlignment="1" applyProtection="1">
      <alignment horizontal="center" vertical="center"/>
    </xf>
    <xf numFmtId="0" fontId="16" fillId="4" borderId="0" xfId="1" applyFont="1" applyFill="1" applyAlignment="1" applyProtection="1">
      <alignment horizontal="center" vertical="center"/>
    </xf>
    <xf numFmtId="0" fontId="16" fillId="4" borderId="0" xfId="1" applyFont="1" applyFill="1" applyBorder="1" applyAlignment="1" applyProtection="1">
      <alignment horizontal="center" vertical="center"/>
    </xf>
    <xf numFmtId="0" fontId="16" fillId="4" borderId="0" xfId="1" applyFont="1" applyFill="1" applyAlignment="1" applyProtection="1">
      <alignment horizontal="right" vertical="center"/>
    </xf>
    <xf numFmtId="0" fontId="16" fillId="4" borderId="0" xfId="3" applyFont="1" applyFill="1" applyAlignment="1" applyProtection="1">
      <alignment horizontal="left" vertical="center"/>
    </xf>
    <xf numFmtId="0" fontId="10" fillId="4" borderId="0" xfId="3" applyFill="1" applyBorder="1"/>
    <xf numFmtId="0" fontId="19" fillId="3" borderId="1" xfId="3" applyFont="1" applyFill="1" applyBorder="1" applyAlignment="1">
      <alignment horizontal="center" vertical="center"/>
    </xf>
    <xf numFmtId="0" fontId="19" fillId="3" borderId="1" xfId="3" applyFont="1" applyFill="1" applyBorder="1" applyAlignment="1">
      <alignment horizontal="center" vertical="center" wrapText="1"/>
    </xf>
    <xf numFmtId="0" fontId="19" fillId="0" borderId="1" xfId="3" applyFont="1" applyBorder="1" applyAlignment="1">
      <alignment horizontal="left" vertical="center"/>
    </xf>
    <xf numFmtId="0" fontId="17" fillId="0" borderId="1" xfId="3" applyFont="1" applyBorder="1"/>
    <xf numFmtId="3" fontId="17" fillId="2" borderId="1" xfId="3" applyNumberFormat="1" applyFont="1" applyFill="1" applyBorder="1"/>
    <xf numFmtId="0" fontId="19" fillId="0" borderId="1" xfId="3" applyFont="1" applyBorder="1" applyAlignment="1">
      <alignment horizontal="center"/>
    </xf>
    <xf numFmtId="3" fontId="17" fillId="0" borderId="1" xfId="3" applyNumberFormat="1" applyFont="1" applyBorder="1"/>
    <xf numFmtId="0" fontId="17" fillId="0" borderId="1" xfId="3" applyFont="1" applyBorder="1" applyAlignment="1">
      <alignment horizontal="right"/>
    </xf>
    <xf numFmtId="0" fontId="17" fillId="2" borderId="1" xfId="3" applyFont="1" applyFill="1" applyBorder="1"/>
    <xf numFmtId="0" fontId="19" fillId="0" borderId="1" xfId="3" applyFont="1" applyBorder="1" applyAlignment="1">
      <alignment horizontal="center" vertical="center"/>
    </xf>
    <xf numFmtId="0" fontId="17" fillId="4" borderId="1" xfId="3" applyFont="1" applyFill="1" applyBorder="1"/>
    <xf numFmtId="0" fontId="17" fillId="0" borderId="1" xfId="3" applyFont="1" applyBorder="1" applyAlignment="1">
      <alignment horizontal="left" vertical="center"/>
    </xf>
    <xf numFmtId="0" fontId="17" fillId="0" borderId="0" xfId="3" applyFont="1" applyBorder="1" applyAlignment="1">
      <alignment horizontal="right"/>
    </xf>
    <xf numFmtId="0" fontId="17" fillId="0" borderId="0" xfId="3" applyFont="1" applyBorder="1" applyAlignment="1">
      <alignment horizontal="left" vertical="center"/>
    </xf>
    <xf numFmtId="0" fontId="17" fillId="0" borderId="0" xfId="3" applyFont="1" applyBorder="1"/>
    <xf numFmtId="0" fontId="15" fillId="0" borderId="0" xfId="3" applyFont="1"/>
    <xf numFmtId="0" fontId="10" fillId="0" borderId="0" xfId="3" applyFill="1"/>
    <xf numFmtId="0" fontId="20" fillId="0" borderId="0" xfId="0" applyFont="1" applyFill="1" applyBorder="1" applyProtection="1">
      <protection locked="0"/>
    </xf>
    <xf numFmtId="3" fontId="20" fillId="2" borderId="0" xfId="1" applyNumberFormat="1" applyFont="1" applyFill="1" applyBorder="1" applyAlignment="1" applyProtection="1">
      <alignment horizontal="center" vertical="center" wrapText="1"/>
      <protection locked="0"/>
    </xf>
    <xf numFmtId="0" fontId="16" fillId="0" borderId="1" xfId="1" applyFont="1" applyFill="1" applyBorder="1" applyAlignment="1" applyProtection="1">
      <alignment horizontal="left" wrapText="1"/>
    </xf>
    <xf numFmtId="0" fontId="20" fillId="0" borderId="1" xfId="1" applyFont="1" applyFill="1" applyBorder="1" applyAlignment="1" applyProtection="1">
      <alignment horizontal="left" wrapText="1"/>
    </xf>
    <xf numFmtId="0" fontId="20" fillId="0" borderId="1" xfId="0" applyFont="1" applyFill="1" applyBorder="1" applyAlignment="1" applyProtection="1">
      <protection locked="0"/>
    </xf>
    <xf numFmtId="0" fontId="16" fillId="0" borderId="0" xfId="0" applyFont="1" applyFill="1" applyBorder="1" applyAlignment="1" applyProtection="1">
      <alignment horizontal="left" vertical="center" wrapText="1"/>
      <protection locked="0"/>
    </xf>
    <xf numFmtId="0" fontId="10" fillId="4" borderId="1" xfId="3" applyFont="1" applyFill="1" applyBorder="1" applyAlignment="1" applyProtection="1">
      <alignment horizontal="center" vertical="center"/>
    </xf>
    <xf numFmtId="0" fontId="20" fillId="0" borderId="31" xfId="1" applyFont="1" applyFill="1" applyBorder="1" applyAlignment="1" applyProtection="1">
      <alignment horizontal="left" vertical="center" wrapText="1" indent="1"/>
    </xf>
    <xf numFmtId="0" fontId="20" fillId="0" borderId="31" xfId="0" applyFont="1" applyFill="1" applyBorder="1" applyProtection="1">
      <protection locked="0"/>
    </xf>
    <xf numFmtId="3" fontId="20" fillId="4" borderId="31" xfId="0" applyNumberFormat="1" applyFont="1" applyFill="1" applyBorder="1" applyProtection="1"/>
    <xf numFmtId="0" fontId="20" fillId="2" borderId="0" xfId="0" applyFont="1" applyFill="1" applyBorder="1" applyAlignment="1" applyProtection="1">
      <alignment horizontal="left"/>
      <protection locked="0"/>
    </xf>
    <xf numFmtId="0" fontId="20" fillId="4" borderId="0" xfId="0" applyFont="1" applyFill="1" applyAlignment="1" applyProtection="1"/>
    <xf numFmtId="0" fontId="20" fillId="4" borderId="0" xfId="12" applyFont="1" applyFill="1" applyAlignment="1" applyProtection="1">
      <alignment vertical="top"/>
    </xf>
    <xf numFmtId="0" fontId="16" fillId="0" borderId="36" xfId="3" applyFont="1" applyBorder="1" applyAlignment="1" applyProtection="1">
      <alignment horizontal="center" vertical="center"/>
      <protection locked="0"/>
    </xf>
    <xf numFmtId="0" fontId="16" fillId="0" borderId="0" xfId="3" applyFont="1" applyBorder="1" applyAlignment="1" applyProtection="1">
      <alignment vertical="center" wrapText="1"/>
      <protection locked="0"/>
    </xf>
    <xf numFmtId="49" fontId="16" fillId="0" borderId="0" xfId="3" applyNumberFormat="1" applyFont="1" applyBorder="1" applyAlignment="1" applyProtection="1">
      <alignment vertical="center"/>
      <protection locked="0"/>
    </xf>
    <xf numFmtId="14" fontId="16" fillId="0" borderId="0" xfId="3" applyNumberFormat="1" applyFont="1" applyBorder="1" applyAlignment="1" applyProtection="1">
      <alignment vertical="center"/>
      <protection locked="0"/>
    </xf>
    <xf numFmtId="14" fontId="16" fillId="2" borderId="35" xfId="3" applyNumberFormat="1" applyFont="1" applyFill="1" applyBorder="1" applyAlignment="1" applyProtection="1">
      <alignment vertical="center"/>
      <protection locked="0"/>
    </xf>
    <xf numFmtId="3" fontId="23" fillId="5" borderId="1" xfId="1" applyNumberFormat="1" applyFont="1" applyFill="1" applyBorder="1" applyAlignment="1" applyProtection="1">
      <alignment horizontal="center" vertical="center" wrapText="1"/>
    </xf>
    <xf numFmtId="3" fontId="23" fillId="4" borderId="1" xfId="1" applyNumberFormat="1" applyFont="1" applyFill="1" applyBorder="1" applyAlignment="1" applyProtection="1">
      <alignment horizontal="center" vertical="center" wrapText="1"/>
    </xf>
    <xf numFmtId="14" fontId="10" fillId="0" borderId="0" xfId="3" applyNumberFormat="1" applyFill="1" applyBorder="1" applyProtection="1">
      <protection locked="0"/>
    </xf>
    <xf numFmtId="0" fontId="16" fillId="0" borderId="0" xfId="1" applyFont="1" applyFill="1" applyAlignment="1" applyProtection="1">
      <alignment horizontal="right" vertical="center"/>
    </xf>
    <xf numFmtId="0" fontId="16" fillId="0" borderId="0" xfId="3" applyFont="1" applyFill="1" applyBorder="1" applyAlignment="1" applyProtection="1">
      <alignment vertical="center"/>
      <protection locked="0"/>
    </xf>
    <xf numFmtId="14" fontId="16" fillId="0" borderId="0" xfId="1" applyNumberFormat="1" applyFont="1" applyFill="1" applyBorder="1" applyAlignment="1" applyProtection="1">
      <alignment horizontal="center" vertical="center"/>
    </xf>
    <xf numFmtId="0" fontId="16" fillId="4" borderId="0" xfId="1" applyFont="1" applyFill="1" applyAlignment="1" applyProtection="1">
      <alignment horizontal="center" vertical="center"/>
    </xf>
    <xf numFmtId="0" fontId="16" fillId="2" borderId="0" xfId="0" applyFont="1" applyFill="1" applyAlignment="1" applyProtection="1">
      <alignment horizontal="left"/>
      <protection locked="0"/>
    </xf>
    <xf numFmtId="0" fontId="20" fillId="4" borderId="0" xfId="0" applyFont="1" applyFill="1" applyAlignment="1" applyProtection="1">
      <alignment horizontal="left" vertical="center"/>
    </xf>
    <xf numFmtId="0" fontId="16" fillId="0" borderId="0" xfId="0" applyFont="1" applyAlignment="1" applyProtection="1">
      <alignment horizontal="center" vertical="center"/>
      <protection locked="0"/>
    </xf>
    <xf numFmtId="0" fontId="16" fillId="4" borderId="0" xfId="1" applyFont="1" applyFill="1" applyAlignment="1" applyProtection="1">
      <alignment horizontal="right" vertical="center"/>
    </xf>
    <xf numFmtId="0" fontId="16" fillId="4" borderId="0" xfId="1" applyFont="1" applyFill="1" applyBorder="1" applyAlignment="1" applyProtection="1">
      <alignment horizontal="center" vertical="center"/>
    </xf>
    <xf numFmtId="0" fontId="20" fillId="0" borderId="0" xfId="3" applyFont="1" applyBorder="1" applyAlignment="1" applyProtection="1">
      <alignment horizontal="center" vertical="center" wrapText="1"/>
      <protection locked="0"/>
    </xf>
    <xf numFmtId="0" fontId="16" fillId="0" borderId="0" xfId="3" applyFont="1" applyBorder="1" applyAlignment="1" applyProtection="1">
      <alignment horizontal="left"/>
      <protection locked="0"/>
    </xf>
    <xf numFmtId="0" fontId="16" fillId="2" borderId="0" xfId="12" applyFont="1" applyFill="1" applyAlignment="1" applyProtection="1">
      <alignment horizontal="center" vertical="center"/>
      <protection locked="0"/>
    </xf>
    <xf numFmtId="0" fontId="16" fillId="0" borderId="0" xfId="3" applyFont="1" applyFill="1" applyBorder="1" applyAlignment="1" applyProtection="1">
      <alignment horizontal="left" vertical="center"/>
    </xf>
    <xf numFmtId="0" fontId="16" fillId="0" borderId="0" xfId="0" applyFont="1" applyFill="1" applyAlignment="1">
      <alignment vertical="center"/>
    </xf>
    <xf numFmtId="0" fontId="10" fillId="4" borderId="0" xfId="3" applyFont="1" applyFill="1" applyBorder="1" applyAlignment="1" applyProtection="1">
      <alignment vertical="center"/>
    </xf>
    <xf numFmtId="0" fontId="10" fillId="0" borderId="0" xfId="3" applyFont="1" applyAlignment="1" applyProtection="1">
      <alignment vertical="center"/>
      <protection locked="0"/>
    </xf>
    <xf numFmtId="0" fontId="10" fillId="0" borderId="0" xfId="3" applyFont="1" applyFill="1" applyBorder="1" applyAlignment="1" applyProtection="1">
      <alignment vertical="center"/>
    </xf>
    <xf numFmtId="0" fontId="10" fillId="4" borderId="36" xfId="3" applyFont="1" applyFill="1" applyBorder="1" applyAlignment="1" applyProtection="1">
      <alignment vertical="center"/>
      <protection locked="0"/>
    </xf>
    <xf numFmtId="0" fontId="10" fillId="4" borderId="40" xfId="3" applyFont="1" applyFill="1" applyBorder="1" applyAlignment="1" applyProtection="1">
      <alignment vertical="center"/>
    </xf>
    <xf numFmtId="0" fontId="10" fillId="4" borderId="30" xfId="3" applyFont="1" applyFill="1" applyBorder="1" applyAlignment="1" applyProtection="1">
      <alignment vertical="center"/>
    </xf>
    <xf numFmtId="0" fontId="10" fillId="4" borderId="41" xfId="3" applyFont="1" applyFill="1" applyBorder="1" applyAlignment="1" applyProtection="1">
      <alignment vertical="center"/>
    </xf>
    <xf numFmtId="0" fontId="10" fillId="0" borderId="16" xfId="3" applyFont="1" applyBorder="1" applyAlignment="1" applyProtection="1">
      <alignment horizontal="center" vertical="center"/>
    </xf>
    <xf numFmtId="0" fontId="10" fillId="0" borderId="2" xfId="3" applyFont="1" applyBorder="1" applyAlignment="1" applyProtection="1">
      <alignment vertical="center"/>
      <protection locked="0"/>
    </xf>
    <xf numFmtId="0" fontId="10" fillId="4" borderId="2" xfId="3" applyFont="1" applyFill="1" applyBorder="1" applyAlignment="1" applyProtection="1">
      <alignment vertical="center"/>
    </xf>
    <xf numFmtId="14" fontId="10" fillId="0" borderId="2" xfId="3" applyNumberFormat="1" applyFont="1" applyBorder="1" applyAlignment="1" applyProtection="1">
      <alignment vertical="center"/>
      <protection locked="0"/>
    </xf>
    <xf numFmtId="14" fontId="10" fillId="4" borderId="18" xfId="3" applyNumberFormat="1" applyFont="1" applyFill="1" applyBorder="1" applyAlignment="1" applyProtection="1">
      <alignment vertical="center"/>
    </xf>
    <xf numFmtId="0" fontId="10" fillId="0" borderId="19" xfId="3" applyFont="1" applyBorder="1" applyAlignment="1" applyProtection="1">
      <alignment horizontal="center" vertical="center"/>
    </xf>
    <xf numFmtId="0" fontId="10" fillId="0" borderId="1" xfId="3" applyFont="1" applyBorder="1" applyAlignment="1" applyProtection="1">
      <alignment vertical="center"/>
      <protection locked="0"/>
    </xf>
    <xf numFmtId="0" fontId="10" fillId="4" borderId="1" xfId="3" applyFont="1" applyFill="1" applyBorder="1" applyAlignment="1" applyProtection="1">
      <alignment vertical="center"/>
    </xf>
    <xf numFmtId="14" fontId="10" fillId="0" borderId="1" xfId="3" applyNumberFormat="1" applyFont="1" applyBorder="1" applyAlignment="1" applyProtection="1">
      <alignment vertical="center"/>
      <protection locked="0"/>
    </xf>
    <xf numFmtId="14" fontId="10" fillId="4" borderId="20" xfId="3" applyNumberFormat="1" applyFont="1" applyFill="1" applyBorder="1" applyAlignment="1" applyProtection="1">
      <alignment vertical="center"/>
    </xf>
    <xf numFmtId="0" fontId="10" fillId="0" borderId="36" xfId="3" applyFont="1" applyBorder="1" applyAlignment="1" applyProtection="1">
      <alignment vertical="center"/>
      <protection locked="0"/>
    </xf>
    <xf numFmtId="0" fontId="10" fillId="0" borderId="0" xfId="3" applyFont="1" applyBorder="1" applyAlignment="1" applyProtection="1">
      <alignment vertical="center"/>
      <protection locked="0"/>
    </xf>
    <xf numFmtId="0" fontId="10" fillId="0" borderId="35" xfId="3" applyFont="1" applyBorder="1" applyAlignment="1" applyProtection="1">
      <alignment vertical="center"/>
      <protection locked="0"/>
    </xf>
    <xf numFmtId="0" fontId="32" fillId="0" borderId="17" xfId="11" applyFont="1" applyBorder="1" applyAlignment="1" applyProtection="1">
      <alignment vertical="center" wrapText="1"/>
      <protection locked="0"/>
    </xf>
    <xf numFmtId="0" fontId="32" fillId="0" borderId="0" xfId="11" applyFont="1" applyBorder="1" applyAlignment="1" applyProtection="1">
      <alignment vertical="center" wrapText="1"/>
      <protection locked="0"/>
    </xf>
    <xf numFmtId="0" fontId="33" fillId="0" borderId="0" xfId="11" applyFont="1" applyAlignment="1"/>
    <xf numFmtId="0" fontId="33" fillId="0" borderId="0" xfId="11" applyFont="1" applyBorder="1" applyAlignment="1"/>
    <xf numFmtId="0" fontId="10" fillId="0" borderId="0" xfId="12" applyFont="1" applyBorder="1" applyAlignment="1"/>
    <xf numFmtId="0" fontId="10" fillId="0" borderId="0" xfId="12" applyFont="1" applyAlignment="1"/>
    <xf numFmtId="0" fontId="10" fillId="0" borderId="0" xfId="0" applyFont="1"/>
    <xf numFmtId="0" fontId="10" fillId="4" borderId="0" xfId="3" applyFont="1" applyFill="1" applyProtection="1">
      <protection locked="0"/>
    </xf>
    <xf numFmtId="0" fontId="32" fillId="0" borderId="17" xfId="11" applyFont="1" applyBorder="1" applyAlignment="1" applyProtection="1">
      <alignment wrapText="1"/>
      <protection locked="0"/>
    </xf>
    <xf numFmtId="0" fontId="10" fillId="4" borderId="0" xfId="3" applyFont="1" applyFill="1" applyProtection="1"/>
    <xf numFmtId="0" fontId="10" fillId="0" borderId="0" xfId="3" applyFont="1" applyProtection="1">
      <protection locked="0"/>
    </xf>
    <xf numFmtId="0" fontId="10" fillId="4" borderId="0" xfId="3" applyFont="1" applyFill="1" applyBorder="1" applyProtection="1"/>
    <xf numFmtId="14" fontId="10" fillId="0" borderId="0" xfId="3" applyNumberFormat="1" applyFont="1" applyFill="1" applyBorder="1" applyProtection="1">
      <protection locked="0"/>
    </xf>
    <xf numFmtId="0" fontId="10" fillId="4" borderId="0" xfId="3" applyFont="1" applyFill="1" applyBorder="1" applyProtection="1">
      <protection locked="0"/>
    </xf>
    <xf numFmtId="0" fontId="10" fillId="4" borderId="0" xfId="3" applyFont="1" applyFill="1" applyBorder="1" applyAlignment="1" applyProtection="1">
      <alignment horizontal="left"/>
      <protection locked="0"/>
    </xf>
    <xf numFmtId="0" fontId="10" fillId="0" borderId="0" xfId="3" applyFont="1" applyFill="1" applyProtection="1"/>
    <xf numFmtId="0" fontId="10" fillId="0" borderId="0" xfId="3" applyFont="1" applyFill="1" applyBorder="1" applyProtection="1"/>
    <xf numFmtId="0" fontId="10" fillId="4" borderId="30" xfId="3" applyFont="1" applyFill="1" applyBorder="1" applyProtection="1"/>
    <xf numFmtId="0" fontId="15" fillId="4" borderId="31" xfId="13" applyFont="1" applyFill="1" applyBorder="1" applyAlignment="1">
      <alignment horizontal="center" vertical="center"/>
    </xf>
    <xf numFmtId="49" fontId="15" fillId="4" borderId="1" xfId="13" applyNumberFormat="1" applyFont="1" applyFill="1" applyBorder="1" applyAlignment="1">
      <alignment horizontal="center" vertical="center" wrapText="1"/>
    </xf>
    <xf numFmtId="0" fontId="10" fillId="0" borderId="1" xfId="3" applyFont="1" applyBorder="1" applyProtection="1">
      <protection locked="0"/>
    </xf>
    <xf numFmtId="14" fontId="10" fillId="0" borderId="1" xfId="3" applyNumberFormat="1" applyFont="1" applyBorder="1" applyProtection="1">
      <protection locked="0"/>
    </xf>
    <xf numFmtId="0" fontId="32" fillId="0" borderId="1" xfId="14" applyFont="1" applyBorder="1" applyAlignment="1" applyProtection="1">
      <alignment wrapText="1"/>
      <protection locked="0"/>
    </xf>
    <xf numFmtId="14" fontId="10" fillId="4" borderId="1" xfId="3" applyNumberFormat="1" applyFont="1" applyFill="1" applyBorder="1" applyProtection="1"/>
    <xf numFmtId="0" fontId="10" fillId="0" borderId="1" xfId="3" applyFont="1" applyBorder="1" applyAlignment="1" applyProtection="1">
      <alignment horizontal="left" vertical="center"/>
      <protection locked="0"/>
    </xf>
    <xf numFmtId="0" fontId="10" fillId="0" borderId="0" xfId="3" applyFont="1"/>
    <xf numFmtId="0" fontId="10" fillId="0" borderId="0" xfId="3" applyFont="1" applyBorder="1" applyProtection="1">
      <protection locked="0"/>
    </xf>
    <xf numFmtId="0" fontId="10" fillId="4" borderId="38" xfId="3" applyFont="1" applyFill="1" applyBorder="1" applyProtection="1"/>
    <xf numFmtId="0" fontId="10" fillId="4" borderId="35" xfId="3" applyFont="1" applyFill="1" applyBorder="1" applyProtection="1"/>
    <xf numFmtId="0" fontId="10" fillId="4" borderId="36" xfId="3" applyFont="1" applyFill="1" applyBorder="1" applyProtection="1">
      <protection locked="0"/>
    </xf>
    <xf numFmtId="14" fontId="10" fillId="0" borderId="35" xfId="3" applyNumberFormat="1" applyFont="1" applyFill="1" applyBorder="1" applyProtection="1">
      <protection locked="0"/>
    </xf>
    <xf numFmtId="0" fontId="10" fillId="0" borderId="36" xfId="3" applyFont="1" applyFill="1" applyBorder="1" applyProtection="1"/>
    <xf numFmtId="0" fontId="10" fillId="0" borderId="35" xfId="3" applyFont="1" applyFill="1" applyBorder="1" applyProtection="1"/>
    <xf numFmtId="0" fontId="10" fillId="4" borderId="40" xfId="3" applyFont="1" applyFill="1" applyBorder="1" applyProtection="1"/>
    <xf numFmtId="0" fontId="10" fillId="4" borderId="41" xfId="3" applyFont="1" applyFill="1" applyBorder="1" applyProtection="1"/>
    <xf numFmtId="0" fontId="10" fillId="4" borderId="44" xfId="3" applyFont="1" applyFill="1" applyBorder="1" applyProtection="1"/>
    <xf numFmtId="0" fontId="10" fillId="4" borderId="3" xfId="3" applyFont="1" applyFill="1" applyBorder="1" applyProtection="1"/>
    <xf numFmtId="0" fontId="10" fillId="4" borderId="45" xfId="3" applyFont="1" applyFill="1" applyBorder="1" applyProtection="1"/>
    <xf numFmtId="0" fontId="10" fillId="4" borderId="48" xfId="3" applyFont="1" applyFill="1" applyBorder="1" applyProtection="1"/>
    <xf numFmtId="0" fontId="10" fillId="4" borderId="18" xfId="3" applyFont="1" applyFill="1" applyBorder="1" applyAlignment="1" applyProtection="1">
      <alignment horizontal="center" vertical="center" wrapText="1"/>
    </xf>
    <xf numFmtId="0" fontId="10" fillId="0" borderId="19" xfId="3" applyFont="1" applyBorder="1" applyProtection="1"/>
    <xf numFmtId="0" fontId="10" fillId="4" borderId="1" xfId="3" applyFont="1" applyFill="1" applyBorder="1" applyProtection="1"/>
    <xf numFmtId="14" fontId="10" fillId="4" borderId="20" xfId="3" applyNumberFormat="1" applyFont="1" applyFill="1" applyBorder="1" applyProtection="1"/>
    <xf numFmtId="0" fontId="10" fillId="0" borderId="36" xfId="3" applyFont="1" applyBorder="1" applyProtection="1">
      <protection locked="0"/>
    </xf>
    <xf numFmtId="0" fontId="10" fillId="0" borderId="35" xfId="3" applyFont="1" applyBorder="1" applyProtection="1">
      <protection locked="0"/>
    </xf>
    <xf numFmtId="0" fontId="10" fillId="0" borderId="40" xfId="3" applyFont="1" applyBorder="1" applyProtection="1">
      <protection locked="0"/>
    </xf>
    <xf numFmtId="0" fontId="10" fillId="0" borderId="30" xfId="3" applyFont="1" applyBorder="1" applyProtection="1">
      <protection locked="0"/>
    </xf>
    <xf numFmtId="0" fontId="10" fillId="0" borderId="41" xfId="3" applyFont="1" applyBorder="1" applyProtection="1">
      <protection locked="0"/>
    </xf>
    <xf numFmtId="0" fontId="20" fillId="4" borderId="6" xfId="2" applyFont="1" applyFill="1" applyBorder="1" applyAlignment="1" applyProtection="1">
      <alignment horizontal="center" vertical="top" wrapText="1"/>
    </xf>
    <xf numFmtId="0" fontId="20" fillId="4" borderId="6" xfId="2" applyFont="1" applyFill="1" applyBorder="1" applyAlignment="1" applyProtection="1">
      <alignment horizontal="center" vertical="center" wrapText="1"/>
    </xf>
    <xf numFmtId="1" fontId="20" fillId="4" borderId="6" xfId="2" applyNumberFormat="1" applyFont="1" applyFill="1" applyBorder="1" applyAlignment="1" applyProtection="1">
      <alignment horizontal="center" vertical="center" wrapText="1"/>
    </xf>
    <xf numFmtId="1" fontId="20" fillId="4" borderId="6" xfId="2" applyNumberFormat="1" applyFont="1" applyFill="1" applyBorder="1" applyAlignment="1" applyProtection="1">
      <alignment horizontal="center" vertical="top" wrapText="1"/>
    </xf>
    <xf numFmtId="0" fontId="16" fillId="0" borderId="6" xfId="2" applyFont="1" applyFill="1" applyBorder="1" applyAlignment="1" applyProtection="1">
      <alignment horizontal="center" vertical="top" wrapText="1"/>
      <protection locked="0"/>
    </xf>
    <xf numFmtId="1" fontId="16" fillId="0" borderId="6" xfId="2" applyNumberFormat="1" applyFont="1" applyFill="1" applyBorder="1" applyAlignment="1" applyProtection="1">
      <alignment horizontal="left" vertical="top" wrapText="1"/>
      <protection locked="0"/>
    </xf>
    <xf numFmtId="0" fontId="16" fillId="0" borderId="6" xfId="2" applyFont="1" applyFill="1" applyBorder="1" applyAlignment="1" applyProtection="1">
      <alignment horizontal="left" vertical="top" wrapText="1"/>
      <protection locked="0"/>
    </xf>
    <xf numFmtId="1" fontId="16" fillId="0" borderId="7" xfId="2" applyNumberFormat="1" applyFont="1" applyFill="1" applyBorder="1" applyAlignment="1" applyProtection="1">
      <alignment horizontal="left" vertical="top" wrapText="1"/>
      <protection locked="0"/>
    </xf>
    <xf numFmtId="0" fontId="16" fillId="0" borderId="7" xfId="2" applyFont="1" applyFill="1" applyBorder="1" applyAlignment="1" applyProtection="1">
      <alignment horizontal="left" vertical="top" wrapText="1"/>
      <protection locked="0"/>
    </xf>
    <xf numFmtId="0" fontId="16" fillId="0" borderId="9" xfId="2" applyFont="1" applyFill="1" applyBorder="1" applyAlignment="1" applyProtection="1">
      <alignment horizontal="left" vertical="top" wrapText="1"/>
      <protection locked="0"/>
    </xf>
    <xf numFmtId="0" fontId="16" fillId="0" borderId="28" xfId="2" applyFont="1" applyFill="1" applyBorder="1" applyAlignment="1" applyProtection="1">
      <alignment horizontal="left" vertical="top" wrapText="1"/>
      <protection locked="0"/>
    </xf>
    <xf numFmtId="0" fontId="20" fillId="0" borderId="1" xfId="2" applyFont="1" applyFill="1" applyBorder="1" applyAlignment="1" applyProtection="1">
      <alignment horizontal="left" vertical="top" wrapText="1"/>
      <protection locked="0"/>
    </xf>
    <xf numFmtId="2" fontId="16" fillId="0" borderId="21" xfId="2" applyNumberFormat="1" applyFont="1" applyFill="1" applyBorder="1" applyAlignment="1" applyProtection="1">
      <alignment horizontal="left" vertical="top" wrapText="1"/>
    </xf>
    <xf numFmtId="0" fontId="10" fillId="2" borderId="0" xfId="0" applyFont="1" applyFill="1" applyBorder="1"/>
    <xf numFmtId="0" fontId="10" fillId="4" borderId="0" xfId="0" applyFont="1" applyFill="1" applyProtection="1">
      <protection locked="0"/>
    </xf>
    <xf numFmtId="0" fontId="10" fillId="4" borderId="0" xfId="0" applyFont="1" applyFill="1" applyBorder="1" applyProtection="1"/>
    <xf numFmtId="0" fontId="10" fillId="2" borderId="0" xfId="0" applyFont="1" applyFill="1" applyProtection="1"/>
    <xf numFmtId="0" fontId="10" fillId="2" borderId="0" xfId="0" applyFont="1" applyFill="1" applyBorder="1" applyProtection="1"/>
    <xf numFmtId="0" fontId="20" fillId="4" borderId="5" xfId="4" applyFont="1" applyFill="1" applyBorder="1" applyAlignment="1" applyProtection="1">
      <alignment horizontal="left" vertical="center" wrapText="1"/>
    </xf>
    <xf numFmtId="0" fontId="20" fillId="4" borderId="1" xfId="4" applyFont="1" applyFill="1" applyBorder="1" applyAlignment="1" applyProtection="1">
      <alignment horizontal="center" vertical="center" wrapText="1"/>
    </xf>
    <xf numFmtId="0" fontId="20" fillId="4" borderId="5" xfId="4" applyFont="1" applyFill="1" applyBorder="1" applyAlignment="1" applyProtection="1">
      <alignment horizontal="center" vertical="center" wrapText="1"/>
    </xf>
    <xf numFmtId="0" fontId="16" fillId="0" borderId="1" xfId="4" applyFont="1" applyBorder="1" applyAlignment="1" applyProtection="1">
      <alignment horizontal="center" vertical="center" wrapText="1"/>
      <protection locked="0"/>
    </xf>
    <xf numFmtId="0" fontId="16" fillId="0" borderId="1" xfId="4" applyFont="1" applyBorder="1" applyAlignment="1" applyProtection="1">
      <alignment vertical="center" wrapText="1"/>
      <protection locked="0"/>
    </xf>
    <xf numFmtId="0" fontId="16" fillId="0" borderId="2" xfId="4" applyFont="1" applyBorder="1" applyAlignment="1" applyProtection="1">
      <alignment vertical="center" wrapText="1"/>
      <protection locked="0"/>
    </xf>
    <xf numFmtId="0" fontId="10" fillId="2" borderId="0" xfId="0" applyFont="1" applyFill="1" applyProtection="1">
      <protection locked="0"/>
    </xf>
    <xf numFmtId="0" fontId="35" fillId="2" borderId="0" xfId="4" applyFont="1" applyFill="1" applyProtection="1">
      <protection locked="0"/>
    </xf>
    <xf numFmtId="0" fontId="10" fillId="2" borderId="3" xfId="0" applyFont="1" applyFill="1" applyBorder="1"/>
    <xf numFmtId="0" fontId="10" fillId="0" borderId="0" xfId="0" applyFont="1" applyProtection="1">
      <protection locked="0"/>
    </xf>
    <xf numFmtId="0" fontId="10" fillId="0" borderId="0" xfId="0" applyFont="1" applyFill="1" applyBorder="1" applyProtection="1"/>
    <xf numFmtId="0" fontId="10" fillId="0" borderId="0" xfId="0" applyFont="1" applyFill="1" applyProtection="1"/>
    <xf numFmtId="0" fontId="10" fillId="4" borderId="0" xfId="0" applyFont="1" applyFill="1" applyBorder="1" applyProtection="1">
      <protection locked="0"/>
    </xf>
    <xf numFmtId="0" fontId="35" fillId="4" borderId="0" xfId="4" applyFont="1" applyFill="1" applyBorder="1" applyProtection="1">
      <protection locked="0"/>
    </xf>
    <xf numFmtId="0" fontId="35" fillId="0" borderId="0" xfId="4" applyFont="1" applyProtection="1">
      <protection locked="0"/>
    </xf>
    <xf numFmtId="14" fontId="32" fillId="0" borderId="2" xfId="5" applyNumberFormat="1" applyFont="1" applyBorder="1" applyAlignment="1" applyProtection="1">
      <alignment wrapText="1"/>
      <protection locked="0"/>
    </xf>
    <xf numFmtId="0" fontId="10" fillId="0" borderId="0" xfId="0" applyFont="1" applyBorder="1" applyProtection="1">
      <protection locked="0"/>
    </xf>
    <xf numFmtId="0" fontId="10" fillId="0" borderId="3" xfId="0" applyFont="1" applyBorder="1"/>
    <xf numFmtId="0" fontId="10" fillId="0" borderId="0" xfId="0" applyFont="1" applyBorder="1"/>
    <xf numFmtId="0" fontId="35" fillId="0" borderId="0" xfId="4" applyFont="1" applyBorder="1" applyProtection="1">
      <protection locked="0"/>
    </xf>
    <xf numFmtId="0" fontId="16" fillId="4" borderId="1" xfId="4" applyFont="1" applyFill="1" applyBorder="1" applyAlignment="1" applyProtection="1">
      <alignment vertical="center" wrapText="1"/>
    </xf>
    <xf numFmtId="0" fontId="16" fillId="4" borderId="1" xfId="4" applyFont="1" applyFill="1" applyBorder="1" applyAlignment="1" applyProtection="1">
      <alignment horizontal="center" vertical="center" wrapText="1"/>
    </xf>
    <xf numFmtId="0" fontId="35" fillId="4" borderId="0" xfId="4" applyFont="1" applyFill="1" applyProtection="1">
      <protection locked="0"/>
    </xf>
    <xf numFmtId="0" fontId="20" fillId="4" borderId="4" xfId="4" applyFont="1" applyFill="1" applyBorder="1" applyAlignment="1" applyProtection="1">
      <alignment horizontal="center" vertical="center" wrapText="1"/>
    </xf>
    <xf numFmtId="0" fontId="20" fillId="0" borderId="1" xfId="4" applyFont="1" applyBorder="1" applyAlignment="1" applyProtection="1">
      <alignment vertical="center" wrapText="1"/>
    </xf>
    <xf numFmtId="0" fontId="16" fillId="0" borderId="1" xfId="4" applyFont="1" applyBorder="1" applyAlignment="1" applyProtection="1">
      <alignment vertical="center" wrapText="1"/>
    </xf>
    <xf numFmtId="0" fontId="16" fillId="0" borderId="0" xfId="4" applyFont="1" applyAlignment="1" applyProtection="1">
      <alignment vertical="center" wrapText="1"/>
      <protection locked="0"/>
    </xf>
    <xf numFmtId="0" fontId="20" fillId="0" borderId="6" xfId="2" applyFont="1" applyFill="1" applyBorder="1" applyAlignment="1" applyProtection="1">
      <alignment horizontal="left" vertical="top"/>
    </xf>
    <xf numFmtId="0" fontId="16" fillId="0" borderId="0" xfId="2" applyFont="1" applyFill="1" applyBorder="1" applyAlignment="1" applyProtection="1">
      <alignment horizontal="center" vertical="top" wrapText="1"/>
      <protection locked="0"/>
    </xf>
    <xf numFmtId="1" fontId="16" fillId="0" borderId="0" xfId="2" applyNumberFormat="1" applyFont="1" applyFill="1" applyBorder="1" applyAlignment="1" applyProtection="1">
      <alignment horizontal="center" vertical="top" wrapText="1"/>
      <protection locked="0"/>
    </xf>
    <xf numFmtId="1" fontId="16" fillId="4" borderId="6" xfId="2" applyNumberFormat="1" applyFont="1" applyFill="1" applyBorder="1" applyAlignment="1" applyProtection="1">
      <alignment horizontal="center" vertical="top" wrapText="1"/>
      <protection locked="0"/>
    </xf>
    <xf numFmtId="0" fontId="16" fillId="4" borderId="6" xfId="2" applyFont="1" applyFill="1" applyBorder="1" applyAlignment="1" applyProtection="1">
      <alignment horizontal="right" vertical="top" wrapText="1"/>
      <protection locked="0"/>
    </xf>
    <xf numFmtId="0" fontId="20" fillId="4" borderId="25" xfId="2" applyFont="1" applyFill="1" applyBorder="1" applyAlignment="1" applyProtection="1">
      <alignment horizontal="left" vertical="top"/>
      <protection locked="0"/>
    </xf>
    <xf numFmtId="0" fontId="16" fillId="4" borderId="25" xfId="2" applyFont="1" applyFill="1" applyBorder="1" applyAlignment="1" applyProtection="1">
      <alignment horizontal="left" vertical="top" wrapText="1"/>
      <protection locked="0"/>
    </xf>
    <xf numFmtId="0" fontId="16" fillId="4" borderId="26" xfId="2" applyFont="1" applyFill="1" applyBorder="1" applyAlignment="1" applyProtection="1">
      <alignment horizontal="left" vertical="top" wrapText="1"/>
      <protection locked="0"/>
    </xf>
    <xf numFmtId="1" fontId="16" fillId="4" borderId="26" xfId="2" applyNumberFormat="1" applyFont="1" applyFill="1" applyBorder="1" applyAlignment="1" applyProtection="1">
      <alignment horizontal="left" vertical="top" wrapText="1"/>
      <protection locked="0"/>
    </xf>
    <xf numFmtId="1" fontId="16" fillId="4" borderId="27" xfId="2" applyNumberFormat="1" applyFont="1" applyFill="1" applyBorder="1" applyAlignment="1" applyProtection="1">
      <alignment horizontal="left" vertical="top" wrapText="1"/>
      <protection locked="0"/>
    </xf>
    <xf numFmtId="0" fontId="16" fillId="4" borderId="7" xfId="2" applyFont="1" applyFill="1" applyBorder="1" applyAlignment="1" applyProtection="1">
      <alignment horizontal="right" vertical="top" wrapText="1"/>
      <protection locked="0"/>
    </xf>
    <xf numFmtId="0" fontId="16" fillId="2" borderId="0" xfId="0" applyFont="1" applyFill="1" applyBorder="1" applyAlignment="1" applyProtection="1">
      <alignment horizontal="center" vertical="center"/>
    </xf>
    <xf numFmtId="0" fontId="16" fillId="4" borderId="22" xfId="2" applyFont="1" applyFill="1" applyBorder="1" applyAlignment="1" applyProtection="1">
      <alignment horizontal="center" vertical="top" wrapText="1"/>
    </xf>
    <xf numFmtId="1" fontId="16" fillId="4" borderId="22" xfId="2" applyNumberFormat="1" applyFont="1" applyFill="1" applyBorder="1" applyAlignment="1" applyProtection="1">
      <alignment horizontal="center" vertical="top" wrapText="1"/>
    </xf>
    <xf numFmtId="0" fontId="16" fillId="4" borderId="8" xfId="2" applyFont="1" applyFill="1" applyBorder="1" applyAlignment="1" applyProtection="1">
      <alignment horizontal="center" vertical="top" wrapText="1"/>
    </xf>
    <xf numFmtId="1" fontId="16" fillId="4" borderId="8" xfId="2" applyNumberFormat="1" applyFont="1" applyFill="1" applyBorder="1" applyAlignment="1" applyProtection="1">
      <alignment horizontal="center" vertical="top" wrapText="1"/>
    </xf>
    <xf numFmtId="0" fontId="20" fillId="4" borderId="1" xfId="2" applyFont="1" applyFill="1" applyBorder="1" applyAlignment="1" applyProtection="1">
      <alignment horizontal="center" vertical="top" wrapText="1"/>
    </xf>
    <xf numFmtId="1" fontId="20" fillId="4" borderId="1" xfId="2" applyNumberFormat="1" applyFont="1" applyFill="1" applyBorder="1" applyAlignment="1" applyProtection="1">
      <alignment horizontal="center" vertical="top" wrapText="1"/>
    </xf>
    <xf numFmtId="0" fontId="16" fillId="0" borderId="23" xfId="2" applyFont="1" applyFill="1" applyBorder="1" applyAlignment="1" applyProtection="1">
      <alignment horizontal="center" vertical="top" wrapText="1"/>
      <protection locked="0"/>
    </xf>
    <xf numFmtId="0" fontId="32" fillId="0" borderId="2" xfId="5" applyFont="1" applyBorder="1" applyAlignment="1" applyProtection="1">
      <alignment wrapText="1"/>
      <protection locked="0"/>
    </xf>
    <xf numFmtId="1" fontId="16" fillId="0" borderId="2" xfId="2" applyNumberFormat="1" applyFont="1" applyFill="1" applyBorder="1" applyAlignment="1" applyProtection="1">
      <alignment horizontal="left" vertical="top" wrapText="1"/>
      <protection locked="0"/>
    </xf>
    <xf numFmtId="1" fontId="16" fillId="0" borderId="24" xfId="2" applyNumberFormat="1" applyFont="1" applyFill="1" applyBorder="1" applyAlignment="1" applyProtection="1">
      <alignment horizontal="left" vertical="top" wrapText="1"/>
      <protection locked="0"/>
    </xf>
    <xf numFmtId="0" fontId="16" fillId="0" borderId="6" xfId="2" applyFont="1" applyFill="1" applyBorder="1" applyAlignment="1" applyProtection="1">
      <alignment horizontal="right" vertical="top" wrapText="1"/>
      <protection locked="0"/>
    </xf>
    <xf numFmtId="0" fontId="10" fillId="4" borderId="0" xfId="0" applyFont="1" applyFill="1" applyBorder="1"/>
    <xf numFmtId="0" fontId="10" fillId="4" borderId="3" xfId="0" applyFont="1" applyFill="1" applyBorder="1"/>
    <xf numFmtId="168" fontId="25" fillId="2" borderId="2" xfId="10" applyNumberFormat="1" applyFont="1" applyFill="1" applyBorder="1" applyAlignment="1" applyProtection="1">
      <alignment horizontal="left" vertical="center" wrapText="1"/>
      <protection locked="0"/>
    </xf>
    <xf numFmtId="14" fontId="16" fillId="2" borderId="0" xfId="10" applyNumberFormat="1" applyFont="1" applyFill="1" applyBorder="1" applyAlignment="1" applyProtection="1">
      <alignment vertical="center"/>
    </xf>
    <xf numFmtId="0" fontId="16" fillId="2" borderId="0" xfId="10" applyFont="1" applyFill="1" applyBorder="1" applyAlignment="1" applyProtection="1">
      <alignment vertical="center"/>
      <protection locked="0"/>
    </xf>
    <xf numFmtId="14" fontId="16" fillId="2" borderId="0" xfId="10" applyNumberFormat="1" applyFont="1" applyFill="1" applyBorder="1" applyAlignment="1" applyProtection="1">
      <alignment horizontal="center" vertical="center"/>
    </xf>
    <xf numFmtId="14" fontId="20" fillId="2" borderId="0" xfId="10" applyNumberFormat="1" applyFont="1" applyFill="1" applyBorder="1" applyAlignment="1" applyProtection="1">
      <alignment horizontal="center" vertical="center"/>
    </xf>
    <xf numFmtId="14" fontId="20" fillId="2" borderId="0" xfId="10" applyNumberFormat="1" applyFont="1" applyFill="1" applyBorder="1" applyAlignment="1" applyProtection="1">
      <alignment vertical="center"/>
    </xf>
    <xf numFmtId="14" fontId="20" fillId="2" borderId="0" xfId="10" applyNumberFormat="1" applyFont="1" applyFill="1" applyBorder="1" applyAlignment="1" applyProtection="1">
      <alignment vertical="center" wrapText="1"/>
    </xf>
    <xf numFmtId="49" fontId="16" fillId="0" borderId="1" xfId="1" applyNumberFormat="1" applyFont="1" applyFill="1" applyBorder="1" applyAlignment="1" applyProtection="1">
      <alignment horizontal="left" vertical="center" wrapText="1" indent="2"/>
    </xf>
    <xf numFmtId="168" fontId="25" fillId="2" borderId="29" xfId="10" applyNumberFormat="1" applyFont="1" applyFill="1" applyBorder="1" applyAlignment="1" applyProtection="1">
      <alignment horizontal="left" vertical="center" wrapText="1"/>
      <protection locked="0"/>
    </xf>
    <xf numFmtId="3" fontId="30" fillId="5" borderId="1" xfId="1" applyNumberFormat="1" applyFont="1" applyFill="1" applyBorder="1" applyAlignment="1" applyProtection="1">
      <alignment horizontal="center" vertical="center" wrapText="1"/>
    </xf>
    <xf numFmtId="3" fontId="30" fillId="4" borderId="1" xfId="1" applyNumberFormat="1" applyFont="1" applyFill="1" applyBorder="1" applyAlignment="1" applyProtection="1">
      <alignment horizontal="center" vertical="center" wrapText="1"/>
    </xf>
    <xf numFmtId="0" fontId="36" fillId="4" borderId="0" xfId="3" applyFont="1" applyFill="1" applyAlignment="1" applyProtection="1">
      <alignment horizontal="center" vertical="center" wrapText="1"/>
    </xf>
    <xf numFmtId="0" fontId="36" fillId="0" borderId="0" xfId="3" applyFont="1" applyAlignment="1" applyProtection="1">
      <alignment horizontal="center" vertical="center"/>
      <protection locked="0"/>
    </xf>
    <xf numFmtId="0" fontId="10" fillId="0" borderId="0" xfId="0" applyFont="1" applyAlignment="1">
      <alignment wrapText="1"/>
    </xf>
    <xf numFmtId="0" fontId="10" fillId="0" borderId="0" xfId="0" applyFont="1" applyFill="1"/>
    <xf numFmtId="0" fontId="16" fillId="0" borderId="0" xfId="9" applyFont="1" applyAlignment="1" applyProtection="1">
      <alignment vertical="center"/>
      <protection locked="0"/>
    </xf>
    <xf numFmtId="0" fontId="16" fillId="4" borderId="0" xfId="9" applyFont="1" applyFill="1" applyBorder="1" applyAlignment="1" applyProtection="1">
      <alignment vertical="center"/>
    </xf>
    <xf numFmtId="0" fontId="16" fillId="4" borderId="0" xfId="9" applyFont="1" applyFill="1" applyBorder="1" applyAlignment="1" applyProtection="1">
      <alignment vertical="center"/>
      <protection locked="0"/>
    </xf>
    <xf numFmtId="0" fontId="16" fillId="0" borderId="0" xfId="15" applyFont="1" applyFill="1" applyBorder="1" applyAlignment="1" applyProtection="1">
      <alignment vertical="center"/>
      <protection locked="0"/>
    </xf>
    <xf numFmtId="0" fontId="16" fillId="4" borderId="35" xfId="9" applyFont="1" applyFill="1" applyBorder="1" applyAlignment="1" applyProtection="1">
      <alignment horizontal="right" vertical="center"/>
    </xf>
    <xf numFmtId="14" fontId="16" fillId="0" borderId="35" xfId="9" applyNumberFormat="1" applyFont="1" applyBorder="1" applyAlignment="1" applyProtection="1">
      <alignment vertical="center"/>
      <protection locked="0"/>
    </xf>
    <xf numFmtId="0" fontId="16" fillId="4" borderId="36" xfId="9" applyFont="1" applyFill="1" applyBorder="1" applyAlignment="1" applyProtection="1">
      <alignment vertical="center"/>
    </xf>
    <xf numFmtId="0" fontId="20" fillId="4" borderId="0" xfId="9" applyFont="1" applyFill="1" applyBorder="1" applyAlignment="1" applyProtection="1">
      <alignment horizontal="right" vertical="center"/>
    </xf>
    <xf numFmtId="167" fontId="16" fillId="4" borderId="0" xfId="9" applyNumberFormat="1" applyFont="1" applyFill="1" applyBorder="1" applyAlignment="1" applyProtection="1">
      <alignment vertical="center"/>
    </xf>
    <xf numFmtId="14" fontId="16" fillId="4" borderId="0" xfId="9" applyNumberFormat="1" applyFont="1" applyFill="1" applyBorder="1" applyAlignment="1" applyProtection="1">
      <alignment vertical="center"/>
    </xf>
    <xf numFmtId="0" fontId="16" fillId="0" borderId="0" xfId="15" applyFont="1" applyFill="1" applyBorder="1" applyAlignment="1" applyProtection="1">
      <alignment vertical="center"/>
    </xf>
    <xf numFmtId="0" fontId="16" fillId="4" borderId="35" xfId="9" applyFont="1" applyFill="1" applyBorder="1" applyAlignment="1" applyProtection="1">
      <alignment vertical="center"/>
      <protection locked="0"/>
    </xf>
    <xf numFmtId="14" fontId="20" fillId="2" borderId="0" xfId="9" applyNumberFormat="1" applyFont="1" applyFill="1" applyBorder="1" applyAlignment="1" applyProtection="1">
      <alignment vertical="center"/>
    </xf>
    <xf numFmtId="49" fontId="16" fillId="2" borderId="0" xfId="9" applyNumberFormat="1" applyFont="1" applyFill="1" applyBorder="1" applyAlignment="1" applyProtection="1">
      <alignment vertical="center"/>
      <protection locked="0"/>
    </xf>
    <xf numFmtId="0" fontId="16" fillId="2" borderId="0" xfId="9" applyFont="1" applyFill="1" applyBorder="1" applyAlignment="1" applyProtection="1">
      <alignment vertical="center"/>
      <protection locked="0"/>
    </xf>
    <xf numFmtId="0" fontId="16" fillId="2" borderId="0" xfId="9" applyFont="1" applyFill="1" applyBorder="1" applyAlignment="1" applyProtection="1">
      <alignment horizontal="left" vertical="center"/>
    </xf>
    <xf numFmtId="0" fontId="16" fillId="2" borderId="0" xfId="9" applyFont="1" applyFill="1" applyBorder="1" applyAlignment="1" applyProtection="1">
      <alignment vertical="center"/>
    </xf>
    <xf numFmtId="0" fontId="16" fillId="2" borderId="35" xfId="9" applyFont="1" applyFill="1" applyBorder="1" applyAlignment="1" applyProtection="1">
      <alignment vertical="center"/>
      <protection locked="0"/>
    </xf>
    <xf numFmtId="0" fontId="20" fillId="4" borderId="0" xfId="9" applyFont="1" applyFill="1" applyBorder="1" applyAlignment="1" applyProtection="1">
      <alignment horizontal="right" vertical="center"/>
      <protection locked="0"/>
    </xf>
    <xf numFmtId="167" fontId="16" fillId="4" borderId="0" xfId="9" applyNumberFormat="1" applyFont="1" applyFill="1" applyBorder="1" applyAlignment="1" applyProtection="1">
      <alignment vertical="center"/>
      <protection locked="0"/>
    </xf>
    <xf numFmtId="49" fontId="16" fillId="4" borderId="0" xfId="9" applyNumberFormat="1" applyFont="1" applyFill="1" applyBorder="1" applyAlignment="1" applyProtection="1">
      <alignment vertical="center"/>
      <protection locked="0"/>
    </xf>
    <xf numFmtId="0" fontId="32" fillId="4" borderId="36" xfId="9" applyFont="1" applyFill="1" applyBorder="1" applyAlignment="1" applyProtection="1">
      <alignment vertical="center"/>
    </xf>
    <xf numFmtId="0" fontId="37" fillId="4" borderId="0" xfId="9" applyFont="1" applyFill="1" applyBorder="1" applyAlignment="1" applyProtection="1">
      <alignment vertical="center"/>
    </xf>
    <xf numFmtId="0" fontId="32" fillId="4" borderId="0" xfId="9" applyFont="1" applyFill="1" applyBorder="1" applyAlignment="1" applyProtection="1">
      <alignment vertical="center"/>
    </xf>
    <xf numFmtId="0" fontId="32" fillId="4" borderId="35" xfId="9" applyFont="1" applyFill="1" applyBorder="1" applyAlignment="1" applyProtection="1">
      <alignment vertical="center"/>
    </xf>
    <xf numFmtId="0" fontId="32" fillId="0" borderId="0" xfId="9" applyFont="1" applyAlignment="1" applyProtection="1">
      <alignment vertical="center"/>
      <protection locked="0"/>
    </xf>
    <xf numFmtId="0" fontId="30" fillId="4" borderId="12" xfId="9" applyFont="1" applyFill="1" applyBorder="1" applyAlignment="1" applyProtection="1">
      <alignment horizontal="center" vertical="center" wrapText="1"/>
    </xf>
    <xf numFmtId="0" fontId="30" fillId="4" borderId="13" xfId="9" applyFont="1" applyFill="1" applyBorder="1" applyAlignment="1" applyProtection="1">
      <alignment horizontal="center" vertical="center" wrapText="1"/>
    </xf>
    <xf numFmtId="0" fontId="30" fillId="4" borderId="14" xfId="9" applyFont="1" applyFill="1" applyBorder="1" applyAlignment="1" applyProtection="1">
      <alignment horizontal="center" vertical="center" wrapText="1"/>
    </xf>
    <xf numFmtId="0" fontId="30" fillId="3" borderId="12" xfId="9" applyFont="1" applyFill="1" applyBorder="1" applyAlignment="1" applyProtection="1">
      <alignment horizontal="center" vertical="center" wrapText="1"/>
    </xf>
    <xf numFmtId="0" fontId="30" fillId="3" borderId="13" xfId="9" applyFont="1" applyFill="1" applyBorder="1" applyAlignment="1" applyProtection="1">
      <alignment horizontal="center" vertical="center" wrapText="1"/>
    </xf>
    <xf numFmtId="0" fontId="30" fillId="3" borderId="14" xfId="15" applyFont="1" applyFill="1" applyBorder="1" applyAlignment="1" applyProtection="1">
      <alignment horizontal="center" vertical="center" wrapText="1"/>
    </xf>
    <xf numFmtId="0" fontId="30" fillId="3" borderId="15" xfId="9" applyFont="1" applyFill="1" applyBorder="1" applyAlignment="1" applyProtection="1">
      <alignment horizontal="center" vertical="center" wrapText="1"/>
    </xf>
    <xf numFmtId="0" fontId="30" fillId="4" borderId="10" xfId="9" applyFont="1" applyFill="1" applyBorder="1" applyAlignment="1" applyProtection="1">
      <alignment horizontal="center" vertical="center" wrapText="1"/>
    </xf>
    <xf numFmtId="0" fontId="30" fillId="0" borderId="0" xfId="9" applyFont="1" applyAlignment="1" applyProtection="1">
      <alignment horizontal="center" vertical="center" wrapText="1"/>
      <protection locked="0"/>
    </xf>
    <xf numFmtId="0" fontId="30" fillId="4" borderId="12" xfId="9" applyFont="1" applyFill="1" applyBorder="1" applyAlignment="1" applyProtection="1">
      <alignment horizontal="center" vertical="center"/>
    </xf>
    <xf numFmtId="0" fontId="30" fillId="4" borderId="14" xfId="9" applyFont="1" applyFill="1" applyBorder="1" applyAlignment="1" applyProtection="1">
      <alignment horizontal="center" vertical="center"/>
    </xf>
    <xf numFmtId="0" fontId="30" fillId="4" borderId="13" xfId="9" applyFont="1" applyFill="1" applyBorder="1" applyAlignment="1" applyProtection="1">
      <alignment horizontal="center" vertical="center"/>
    </xf>
    <xf numFmtId="0" fontId="30" fillId="4" borderId="15" xfId="9" applyFont="1" applyFill="1" applyBorder="1" applyAlignment="1" applyProtection="1">
      <alignment horizontal="center" vertical="center"/>
    </xf>
    <xf numFmtId="0" fontId="32" fillId="0" borderId="0" xfId="9" applyFont="1" applyAlignment="1" applyProtection="1">
      <alignment horizontal="center" vertical="center"/>
      <protection locked="0"/>
    </xf>
    <xf numFmtId="0" fontId="25" fillId="0" borderId="16" xfId="9" applyFont="1" applyBorder="1" applyAlignment="1" applyProtection="1">
      <alignment horizontal="center" vertical="center"/>
      <protection locked="0"/>
    </xf>
    <xf numFmtId="14" fontId="25" fillId="0" borderId="2" xfId="9" applyNumberFormat="1" applyFont="1" applyBorder="1" applyAlignment="1" applyProtection="1">
      <alignment vertical="center" wrapText="1"/>
      <protection locked="0"/>
    </xf>
    <xf numFmtId="0" fontId="25" fillId="0" borderId="2" xfId="9" applyFont="1" applyBorder="1" applyAlignment="1" applyProtection="1">
      <alignment vertical="center" wrapText="1"/>
      <protection locked="0"/>
    </xf>
    <xf numFmtId="0" fontId="25" fillId="0" borderId="17" xfId="9" applyFont="1" applyBorder="1" applyAlignment="1" applyProtection="1">
      <alignment horizontal="right" vertical="center"/>
      <protection locked="0"/>
    </xf>
    <xf numFmtId="0" fontId="25" fillId="0" borderId="16" xfId="9" applyFont="1" applyBorder="1" applyAlignment="1" applyProtection="1">
      <alignment vertical="center" wrapText="1"/>
      <protection locked="0"/>
    </xf>
    <xf numFmtId="49" fontId="25" fillId="0" borderId="1" xfId="9" applyNumberFormat="1" applyFont="1" applyBorder="1" applyAlignment="1" applyProtection="1">
      <alignment vertical="center"/>
      <protection locked="0"/>
    </xf>
    <xf numFmtId="49" fontId="25" fillId="0" borderId="2" xfId="9" applyNumberFormat="1" applyFont="1" applyBorder="1" applyAlignment="1" applyProtection="1">
      <alignment vertical="center"/>
      <protection locked="0"/>
    </xf>
    <xf numFmtId="0" fontId="25" fillId="3" borderId="16" xfId="9" applyFont="1" applyFill="1" applyBorder="1" applyAlignment="1" applyProtection="1">
      <alignment vertical="center" wrapText="1"/>
      <protection locked="0"/>
    </xf>
    <xf numFmtId="0" fontId="25" fillId="3" borderId="2" xfId="9" applyFont="1" applyFill="1" applyBorder="1" applyAlignment="1" applyProtection="1">
      <alignment vertical="center" wrapText="1"/>
      <protection locked="0"/>
    </xf>
    <xf numFmtId="0" fontId="25" fillId="3" borderId="17" xfId="15" applyFont="1" applyFill="1" applyBorder="1" applyAlignment="1" applyProtection="1">
      <alignment vertical="center" wrapText="1"/>
      <protection locked="0"/>
    </xf>
    <xf numFmtId="0" fontId="25" fillId="3" borderId="18" xfId="9" applyFont="1" applyFill="1" applyBorder="1" applyAlignment="1" applyProtection="1">
      <alignment vertical="center"/>
      <protection locked="0"/>
    </xf>
    <xf numFmtId="0" fontId="25" fillId="0" borderId="34" xfId="9" applyFont="1" applyBorder="1" applyAlignment="1" applyProtection="1">
      <alignment vertical="center" wrapText="1"/>
      <protection locked="0"/>
    </xf>
    <xf numFmtId="0" fontId="25" fillId="0" borderId="19" xfId="9" applyFont="1" applyBorder="1" applyAlignment="1" applyProtection="1">
      <alignment horizontal="center" vertical="center"/>
      <protection locked="0"/>
    </xf>
    <xf numFmtId="0" fontId="25" fillId="0" borderId="5" xfId="9" applyFont="1" applyBorder="1" applyAlignment="1" applyProtection="1">
      <alignment vertical="center"/>
      <protection locked="0"/>
    </xf>
    <xf numFmtId="0" fontId="25" fillId="0" borderId="19" xfId="9" applyFont="1" applyBorder="1" applyAlignment="1" applyProtection="1">
      <alignment vertical="center" wrapText="1"/>
      <protection locked="0"/>
    </xf>
    <xf numFmtId="0" fontId="25" fillId="3" borderId="19" xfId="9" applyFont="1" applyFill="1" applyBorder="1" applyAlignment="1" applyProtection="1">
      <alignment vertical="center" wrapText="1"/>
      <protection locked="0"/>
    </xf>
    <xf numFmtId="0" fontId="25" fillId="3" borderId="1" xfId="9" applyFont="1" applyFill="1" applyBorder="1" applyAlignment="1" applyProtection="1">
      <alignment vertical="center" wrapText="1"/>
      <protection locked="0"/>
    </xf>
    <xf numFmtId="0" fontId="25" fillId="3" borderId="5" xfId="15" applyFont="1" applyFill="1" applyBorder="1" applyAlignment="1" applyProtection="1">
      <alignment vertical="center" wrapText="1"/>
      <protection locked="0"/>
    </xf>
    <xf numFmtId="0" fontId="25" fillId="3" borderId="20" xfId="9" applyFont="1" applyFill="1" applyBorder="1" applyAlignment="1" applyProtection="1">
      <alignment vertical="center"/>
      <protection locked="0"/>
    </xf>
    <xf numFmtId="0" fontId="25" fillId="0" borderId="33" xfId="9" applyFont="1" applyBorder="1" applyAlignment="1" applyProtection="1">
      <alignment vertical="center" wrapText="1"/>
      <protection locked="0"/>
    </xf>
    <xf numFmtId="0" fontId="25" fillId="0" borderId="42" xfId="9" applyFont="1" applyBorder="1" applyAlignment="1" applyProtection="1">
      <alignment horizontal="center" vertical="center"/>
      <protection locked="0"/>
    </xf>
    <xf numFmtId="14" fontId="25" fillId="0" borderId="31" xfId="9" applyNumberFormat="1" applyFont="1" applyBorder="1" applyAlignment="1" applyProtection="1">
      <alignment vertical="center" wrapText="1"/>
      <protection locked="0"/>
    </xf>
    <xf numFmtId="0" fontId="25" fillId="0" borderId="31" xfId="9" applyFont="1" applyBorder="1" applyAlignment="1" applyProtection="1">
      <alignment vertical="center" wrapText="1"/>
      <protection locked="0"/>
    </xf>
    <xf numFmtId="0" fontId="25" fillId="0" borderId="52" xfId="9" applyFont="1" applyBorder="1" applyAlignment="1" applyProtection="1">
      <alignment vertical="center"/>
      <protection locked="0"/>
    </xf>
    <xf numFmtId="0" fontId="25" fillId="0" borderId="42" xfId="9" applyFont="1" applyBorder="1" applyAlignment="1" applyProtection="1">
      <alignment vertical="center" wrapText="1"/>
      <protection locked="0"/>
    </xf>
    <xf numFmtId="49" fontId="25" fillId="0" borderId="31" xfId="9" applyNumberFormat="1" applyFont="1" applyBorder="1" applyAlignment="1" applyProtection="1">
      <alignment vertical="center"/>
      <protection locked="0"/>
    </xf>
    <xf numFmtId="0" fontId="25" fillId="3" borderId="42" xfId="9" applyFont="1" applyFill="1" applyBorder="1" applyAlignment="1" applyProtection="1">
      <alignment vertical="center" wrapText="1"/>
      <protection locked="0"/>
    </xf>
    <xf numFmtId="0" fontId="25" fillId="3" borderId="31" xfId="9" applyFont="1" applyFill="1" applyBorder="1" applyAlignment="1" applyProtection="1">
      <alignment vertical="center" wrapText="1"/>
      <protection locked="0"/>
    </xf>
    <xf numFmtId="0" fontId="25" fillId="3" borderId="52" xfId="15" applyFont="1" applyFill="1" applyBorder="1" applyAlignment="1" applyProtection="1">
      <alignment vertical="center" wrapText="1"/>
      <protection locked="0"/>
    </xf>
    <xf numFmtId="0" fontId="25" fillId="3" borderId="43" xfId="9" applyFont="1" applyFill="1" applyBorder="1" applyAlignment="1" applyProtection="1">
      <alignment vertical="center"/>
      <protection locked="0"/>
    </xf>
    <xf numFmtId="0" fontId="25" fillId="0" borderId="53" xfId="9" applyFont="1" applyBorder="1" applyAlignment="1" applyProtection="1">
      <alignment vertical="center" wrapText="1"/>
      <protection locked="0"/>
    </xf>
    <xf numFmtId="0" fontId="20" fillId="0" borderId="0" xfId="9" applyFont="1" applyBorder="1" applyAlignment="1" applyProtection="1">
      <alignment horizontal="center"/>
      <protection locked="0"/>
    </xf>
    <xf numFmtId="0" fontId="20" fillId="0" borderId="0" xfId="9" applyFont="1" applyBorder="1" applyAlignment="1" applyProtection="1">
      <alignment horizontal="center" vertical="center"/>
      <protection locked="0"/>
    </xf>
    <xf numFmtId="0" fontId="20" fillId="0" borderId="0" xfId="15" applyFont="1" applyFill="1" applyBorder="1" applyAlignment="1" applyProtection="1">
      <alignment horizontal="center"/>
      <protection locked="0"/>
    </xf>
    <xf numFmtId="0" fontId="32" fillId="0" borderId="0" xfId="15" applyFont="1" applyFill="1" applyAlignment="1" applyProtection="1">
      <alignment vertical="center"/>
      <protection locked="0"/>
    </xf>
    <xf numFmtId="14" fontId="16" fillId="2" borderId="0" xfId="9" applyNumberFormat="1" applyFont="1" applyFill="1" applyBorder="1" applyAlignment="1" applyProtection="1">
      <alignment vertical="center"/>
    </xf>
    <xf numFmtId="14" fontId="16" fillId="2" borderId="3" xfId="9" applyNumberFormat="1" applyFont="1" applyFill="1" applyBorder="1" applyAlignment="1" applyProtection="1">
      <alignment vertical="center"/>
    </xf>
    <xf numFmtId="0" fontId="16" fillId="2" borderId="3" xfId="9" applyFont="1" applyFill="1" applyBorder="1" applyAlignment="1" applyProtection="1">
      <alignment vertical="center"/>
      <protection locked="0"/>
    </xf>
    <xf numFmtId="14" fontId="16" fillId="2" borderId="3" xfId="9" applyNumberFormat="1" applyFont="1" applyFill="1" applyBorder="1" applyAlignment="1" applyProtection="1">
      <alignment horizontal="center" vertical="center"/>
    </xf>
    <xf numFmtId="14" fontId="20" fillId="2" borderId="0" xfId="9" applyNumberFormat="1" applyFont="1" applyFill="1" applyBorder="1" applyAlignment="1" applyProtection="1">
      <alignment vertical="center" wrapText="1"/>
    </xf>
    <xf numFmtId="49" fontId="32" fillId="0" borderId="0" xfId="9" applyNumberFormat="1" applyFont="1" applyAlignment="1" applyProtection="1">
      <alignment vertical="center"/>
      <protection locked="0"/>
    </xf>
    <xf numFmtId="14" fontId="20" fillId="2" borderId="0" xfId="9" applyNumberFormat="1" applyFont="1" applyFill="1" applyBorder="1" applyAlignment="1" applyProtection="1">
      <alignment horizontal="center" vertical="center"/>
    </xf>
    <xf numFmtId="0" fontId="30" fillId="3" borderId="5" xfId="9" applyFont="1" applyFill="1" applyBorder="1" applyAlignment="1" applyProtection="1">
      <alignment horizontal="center" vertical="center"/>
    </xf>
    <xf numFmtId="0" fontId="30" fillId="3" borderId="26" xfId="9" applyFont="1" applyFill="1" applyBorder="1" applyAlignment="1" applyProtection="1">
      <alignment horizontal="center" vertical="center"/>
    </xf>
    <xf numFmtId="0" fontId="30" fillId="3" borderId="4" xfId="9" applyFont="1" applyFill="1" applyBorder="1" applyAlignment="1" applyProtection="1">
      <alignment horizontal="center" vertical="center"/>
    </xf>
    <xf numFmtId="0" fontId="30" fillId="3" borderId="11" xfId="9" applyFont="1" applyFill="1" applyBorder="1" applyAlignment="1" applyProtection="1">
      <alignment horizontal="center" vertical="center"/>
    </xf>
    <xf numFmtId="0" fontId="30" fillId="3" borderId="10" xfId="9" applyFont="1" applyFill="1" applyBorder="1" applyAlignment="1" applyProtection="1">
      <alignment horizontal="center" vertical="center"/>
    </xf>
    <xf numFmtId="0" fontId="25" fillId="0" borderId="32" xfId="9" applyFont="1" applyBorder="1" applyAlignment="1" applyProtection="1">
      <alignment horizontal="center" vertical="center"/>
      <protection locked="0"/>
    </xf>
    <xf numFmtId="14" fontId="20" fillId="2" borderId="0" xfId="9" applyNumberFormat="1" applyFont="1" applyFill="1" applyBorder="1" applyAlignment="1" applyProtection="1">
      <alignment horizontal="left" vertical="center" wrapText="1"/>
    </xf>
    <xf numFmtId="14" fontId="20" fillId="2" borderId="32" xfId="9" applyNumberFormat="1" applyFont="1" applyFill="1" applyBorder="1" applyAlignment="1" applyProtection="1">
      <alignment horizontal="center" vertical="center" wrapText="1"/>
    </xf>
    <xf numFmtId="14" fontId="20" fillId="2" borderId="0" xfId="9" applyNumberFormat="1" applyFont="1" applyFill="1" applyBorder="1" applyAlignment="1" applyProtection="1">
      <alignment horizontal="center" vertical="center" wrapText="1"/>
    </xf>
    <xf numFmtId="0" fontId="25" fillId="0" borderId="0" xfId="9" applyFont="1" applyBorder="1" applyAlignment="1" applyProtection="1">
      <alignment horizontal="left" vertical="center" wrapText="1"/>
      <protection locked="0"/>
    </xf>
    <xf numFmtId="0" fontId="25" fillId="0" borderId="0" xfId="9" applyFont="1" applyBorder="1" applyAlignment="1" applyProtection="1">
      <alignment horizontal="left" vertical="center"/>
      <protection locked="0"/>
    </xf>
    <xf numFmtId="0" fontId="25" fillId="0" borderId="0" xfId="9" applyFont="1" applyFill="1" applyBorder="1" applyAlignment="1" applyProtection="1">
      <alignment horizontal="left" vertical="center" wrapText="1"/>
      <protection locked="0"/>
    </xf>
    <xf numFmtId="14" fontId="16" fillId="0" borderId="0" xfId="1" applyNumberFormat="1" applyFont="1" applyFill="1" applyBorder="1" applyAlignment="1" applyProtection="1">
      <alignment horizontal="center" vertical="center"/>
    </xf>
    <xf numFmtId="0" fontId="16" fillId="0" borderId="0" xfId="1" applyFont="1" applyFill="1" applyBorder="1" applyAlignment="1" applyProtection="1">
      <alignment horizontal="center" vertical="center"/>
    </xf>
    <xf numFmtId="0" fontId="16" fillId="4" borderId="0" xfId="1" applyFont="1" applyFill="1" applyAlignment="1" applyProtection="1">
      <alignment horizontal="center" vertical="center"/>
    </xf>
    <xf numFmtId="14" fontId="16" fillId="0" borderId="0" xfId="1" applyNumberFormat="1" applyFont="1" applyBorder="1" applyAlignment="1" applyProtection="1">
      <alignment horizontal="center" vertical="center"/>
    </xf>
    <xf numFmtId="0" fontId="16" fillId="0" borderId="0" xfId="1" applyFont="1" applyBorder="1" applyAlignment="1" applyProtection="1">
      <alignment horizontal="center" vertical="center"/>
    </xf>
    <xf numFmtId="0" fontId="16" fillId="2" borderId="0" xfId="1" applyFont="1" applyFill="1" applyBorder="1" applyAlignment="1" applyProtection="1">
      <alignment horizontal="center" vertical="center" wrapText="1"/>
    </xf>
    <xf numFmtId="0" fontId="20" fillId="4" borderId="0" xfId="0" applyFont="1" applyFill="1" applyBorder="1" applyAlignment="1" applyProtection="1">
      <alignment horizontal="left" vertical="center"/>
    </xf>
    <xf numFmtId="0" fontId="20" fillId="4" borderId="0" xfId="0" applyFont="1" applyFill="1" applyBorder="1" applyAlignment="1" applyProtection="1">
      <alignment horizontal="center" vertical="center"/>
    </xf>
    <xf numFmtId="0" fontId="20" fillId="0" borderId="0" xfId="0" applyFont="1" applyFill="1" applyBorder="1" applyAlignment="1" applyProtection="1">
      <alignment horizontal="center"/>
      <protection locked="0"/>
    </xf>
    <xf numFmtId="0" fontId="16" fillId="0" borderId="0" xfId="0" applyFont="1" applyFill="1" applyBorder="1" applyAlignment="1" applyProtection="1">
      <alignment horizontal="left" vertical="center" wrapText="1"/>
      <protection locked="0"/>
    </xf>
    <xf numFmtId="0" fontId="20" fillId="0" borderId="0" xfId="0" applyFont="1" applyFill="1" applyBorder="1" applyAlignment="1" applyProtection="1">
      <alignment horizontal="left" vertical="center"/>
      <protection locked="0"/>
    </xf>
    <xf numFmtId="0" fontId="16" fillId="2" borderId="0" xfId="0" applyFont="1" applyFill="1" applyAlignment="1" applyProtection="1">
      <alignment horizontal="left" vertical="center"/>
      <protection locked="0"/>
    </xf>
    <xf numFmtId="0" fontId="20" fillId="4" borderId="0" xfId="0" applyFont="1" applyFill="1" applyAlignment="1" applyProtection="1">
      <alignment horizontal="left" vertical="center" wrapText="1"/>
    </xf>
    <xf numFmtId="0" fontId="20" fillId="4" borderId="5" xfId="1" applyFont="1" applyFill="1" applyBorder="1" applyAlignment="1" applyProtection="1">
      <alignment horizontal="center" vertical="center"/>
    </xf>
    <xf numFmtId="0" fontId="20" fillId="4" borderId="26" xfId="1" applyFont="1" applyFill="1" applyBorder="1" applyAlignment="1" applyProtection="1">
      <alignment horizontal="center" vertical="center"/>
    </xf>
    <xf numFmtId="0" fontId="20" fillId="4" borderId="4" xfId="1" applyFont="1" applyFill="1" applyBorder="1" applyAlignment="1" applyProtection="1">
      <alignment horizontal="center" vertical="center"/>
    </xf>
    <xf numFmtId="0" fontId="15" fillId="4" borderId="31" xfId="0" applyFont="1" applyFill="1" applyBorder="1" applyAlignment="1">
      <alignment horizontal="center" vertical="center"/>
    </xf>
    <xf numFmtId="0" fontId="15" fillId="4" borderId="2" xfId="0" applyFont="1" applyFill="1" applyBorder="1" applyAlignment="1">
      <alignment horizontal="center" vertical="center"/>
    </xf>
    <xf numFmtId="3" fontId="20" fillId="4" borderId="31" xfId="1" applyNumberFormat="1" applyFont="1" applyFill="1" applyBorder="1" applyAlignment="1" applyProtection="1">
      <alignment horizontal="center" vertical="center" wrapText="1"/>
    </xf>
    <xf numFmtId="3" fontId="20" fillId="4" borderId="2" xfId="1" applyNumberFormat="1" applyFont="1" applyFill="1" applyBorder="1" applyAlignment="1" applyProtection="1">
      <alignment horizontal="center" vertical="center" wrapText="1"/>
    </xf>
    <xf numFmtId="3" fontId="20" fillId="5" borderId="31" xfId="1" applyNumberFormat="1" applyFont="1" applyFill="1" applyBorder="1" applyAlignment="1" applyProtection="1">
      <alignment horizontal="center" vertical="center" wrapText="1"/>
    </xf>
    <xf numFmtId="3" fontId="20" fillId="5" borderId="2" xfId="1" applyNumberFormat="1" applyFont="1" applyFill="1" applyBorder="1" applyAlignment="1" applyProtection="1">
      <alignment horizontal="center" vertical="center" wrapText="1"/>
    </xf>
    <xf numFmtId="0" fontId="20" fillId="4" borderId="0" xfId="0" applyFont="1" applyFill="1" applyAlignment="1" applyProtection="1">
      <alignment horizontal="left"/>
    </xf>
    <xf numFmtId="0" fontId="16" fillId="2" borderId="0" xfId="0" applyFont="1" applyFill="1" applyAlignment="1" applyProtection="1">
      <alignment horizontal="left"/>
      <protection locked="0"/>
    </xf>
    <xf numFmtId="0" fontId="16" fillId="2" borderId="0" xfId="0" applyFont="1" applyFill="1" applyBorder="1" applyAlignment="1" applyProtection="1">
      <alignment horizontal="left" vertical="center"/>
      <protection locked="0"/>
    </xf>
    <xf numFmtId="0" fontId="20" fillId="0" borderId="0" xfId="0" applyFont="1" applyBorder="1" applyAlignment="1" applyProtection="1">
      <alignment horizontal="left" vertical="center" wrapText="1"/>
      <protection locked="0"/>
    </xf>
    <xf numFmtId="14" fontId="20" fillId="2" borderId="0" xfId="10" applyNumberFormat="1" applyFont="1" applyFill="1" applyBorder="1" applyAlignment="1" applyProtection="1">
      <alignment horizontal="center" vertical="center"/>
    </xf>
    <xf numFmtId="0" fontId="20" fillId="4" borderId="0" xfId="0" applyFont="1" applyFill="1" applyAlignment="1" applyProtection="1">
      <alignment horizontal="left" vertical="center"/>
    </xf>
    <xf numFmtId="14" fontId="20" fillId="2" borderId="0" xfId="10" applyNumberFormat="1" applyFont="1" applyFill="1" applyBorder="1" applyAlignment="1" applyProtection="1">
      <alignment horizontal="left" vertical="center" wrapText="1"/>
    </xf>
    <xf numFmtId="14" fontId="20" fillId="2" borderId="32" xfId="10" applyNumberFormat="1" applyFont="1" applyFill="1" applyBorder="1" applyAlignment="1" applyProtection="1">
      <alignment horizontal="center" vertical="center"/>
    </xf>
    <xf numFmtId="14" fontId="20" fillId="2" borderId="32" xfId="10" applyNumberFormat="1" applyFont="1" applyFill="1" applyBorder="1" applyAlignment="1" applyProtection="1">
      <alignment horizontal="center" vertical="center" wrapText="1"/>
    </xf>
    <xf numFmtId="14" fontId="20" fillId="2" borderId="0" xfId="10" applyNumberFormat="1" applyFont="1" applyFill="1" applyBorder="1" applyAlignment="1" applyProtection="1">
      <alignment horizontal="center" vertical="center" wrapText="1"/>
    </xf>
    <xf numFmtId="0" fontId="16" fillId="2" borderId="0" xfId="0" applyFont="1" applyFill="1" applyBorder="1" applyAlignment="1" applyProtection="1">
      <alignment horizontal="left" vertical="center" wrapText="1"/>
      <protection locked="0"/>
    </xf>
    <xf numFmtId="0" fontId="16" fillId="2" borderId="0" xfId="1" applyFont="1" applyFill="1" applyBorder="1" applyAlignment="1" applyProtection="1">
      <alignment horizontal="left" vertical="center" wrapText="1"/>
    </xf>
    <xf numFmtId="0" fontId="16" fillId="0" borderId="0" xfId="0" applyFont="1" applyAlignment="1" applyProtection="1">
      <alignment horizontal="center" vertical="center"/>
      <protection locked="0"/>
    </xf>
    <xf numFmtId="0" fontId="20" fillId="4" borderId="0" xfId="0" applyFont="1" applyFill="1" applyAlignment="1" applyProtection="1">
      <alignment horizontal="left" wrapText="1"/>
    </xf>
    <xf numFmtId="0" fontId="16" fillId="0" borderId="0" xfId="0" applyFont="1" applyAlignment="1" applyProtection="1">
      <alignment horizontal="left"/>
      <protection locked="0"/>
    </xf>
    <xf numFmtId="0" fontId="19" fillId="4" borderId="5" xfId="1" applyFont="1" applyFill="1" applyBorder="1" applyAlignment="1" applyProtection="1">
      <alignment horizontal="center" vertical="center"/>
    </xf>
    <xf numFmtId="0" fontId="19" fillId="4" borderId="26" xfId="1" applyFont="1" applyFill="1" applyBorder="1" applyAlignment="1" applyProtection="1">
      <alignment horizontal="center" vertical="center"/>
    </xf>
    <xf numFmtId="0" fontId="19" fillId="4" borderId="4" xfId="1" applyFont="1" applyFill="1" applyBorder="1" applyAlignment="1" applyProtection="1">
      <alignment horizontal="center" vertical="center"/>
    </xf>
    <xf numFmtId="0" fontId="19" fillId="4" borderId="0" xfId="0" applyFont="1" applyFill="1" applyAlignment="1" applyProtection="1">
      <alignment horizontal="left"/>
    </xf>
    <xf numFmtId="0" fontId="20" fillId="0" borderId="0" xfId="0" applyFont="1" applyBorder="1" applyAlignment="1" applyProtection="1">
      <alignment horizontal="center" vertical="center" wrapText="1"/>
      <protection locked="0"/>
    </xf>
    <xf numFmtId="0" fontId="16" fillId="4" borderId="0" xfId="1" applyFont="1" applyFill="1" applyAlignment="1" applyProtection="1">
      <alignment horizontal="right" vertical="center"/>
    </xf>
    <xf numFmtId="0" fontId="16" fillId="4" borderId="1" xfId="4" applyFont="1" applyFill="1" applyBorder="1" applyAlignment="1" applyProtection="1">
      <alignment horizontal="center" vertical="center" wrapText="1"/>
    </xf>
    <xf numFmtId="0" fontId="16" fillId="4" borderId="0" xfId="1" applyFont="1" applyFill="1" applyBorder="1" applyAlignment="1" applyProtection="1">
      <alignment horizontal="center" vertical="center"/>
    </xf>
    <xf numFmtId="0" fontId="15" fillId="4" borderId="0" xfId="0" applyFont="1" applyFill="1" applyAlignment="1" applyProtection="1">
      <alignment horizontal="left"/>
    </xf>
    <xf numFmtId="0" fontId="15" fillId="4" borderId="0" xfId="3" applyFont="1" applyFill="1" applyAlignment="1" applyProtection="1">
      <alignment horizontal="left"/>
    </xf>
    <xf numFmtId="0" fontId="15" fillId="0" borderId="0" xfId="3" applyFont="1" applyAlignment="1" applyProtection="1">
      <alignment horizontal="left" vertical="center" wrapText="1"/>
      <protection locked="0"/>
    </xf>
    <xf numFmtId="0" fontId="10" fillId="0" borderId="0" xfId="3" applyFont="1" applyAlignment="1" applyProtection="1">
      <alignment horizontal="left" vertical="center" wrapText="1"/>
      <protection locked="0"/>
    </xf>
    <xf numFmtId="0" fontId="10" fillId="0" borderId="0" xfId="3" applyFont="1" applyAlignment="1" applyProtection="1">
      <alignment horizontal="left" vertical="center"/>
      <protection locked="0"/>
    </xf>
    <xf numFmtId="0" fontId="29" fillId="4" borderId="0" xfId="3" applyFont="1" applyFill="1" applyBorder="1" applyAlignment="1">
      <alignment horizontal="left" vertical="center" wrapText="1"/>
    </xf>
    <xf numFmtId="0" fontId="16" fillId="4" borderId="0" xfId="3" applyFont="1" applyFill="1" applyBorder="1" applyAlignment="1" applyProtection="1">
      <alignment horizontal="left" vertical="center"/>
    </xf>
    <xf numFmtId="0" fontId="17" fillId="0" borderId="26" xfId="3" applyFont="1" applyBorder="1" applyAlignment="1">
      <alignment horizontal="center" vertical="center"/>
    </xf>
    <xf numFmtId="0" fontId="20" fillId="4" borderId="37" xfId="3" applyFont="1" applyFill="1" applyBorder="1" applyAlignment="1" applyProtection="1">
      <alignment horizontal="left"/>
      <protection locked="0"/>
    </xf>
    <xf numFmtId="0" fontId="20" fillId="4" borderId="38" xfId="3" applyFont="1" applyFill="1" applyBorder="1" applyAlignment="1" applyProtection="1">
      <alignment horizontal="left"/>
      <protection locked="0"/>
    </xf>
    <xf numFmtId="0" fontId="20" fillId="0" borderId="36" xfId="3" applyFont="1" applyBorder="1" applyAlignment="1" applyProtection="1">
      <alignment horizontal="left" vertical="center"/>
      <protection locked="0"/>
    </xf>
    <xf numFmtId="0" fontId="20" fillId="0" borderId="0" xfId="3" applyFont="1" applyBorder="1" applyAlignment="1" applyProtection="1">
      <alignment horizontal="left" vertical="center"/>
      <protection locked="0"/>
    </xf>
    <xf numFmtId="0" fontId="20" fillId="0" borderId="32" xfId="3" applyFont="1" applyBorder="1" applyAlignment="1" applyProtection="1">
      <alignment horizontal="center" vertical="center"/>
      <protection locked="0"/>
    </xf>
    <xf numFmtId="0" fontId="20" fillId="0" borderId="32" xfId="3" applyFont="1" applyBorder="1" applyAlignment="1" applyProtection="1">
      <alignment horizontal="center" vertical="center" wrapText="1"/>
      <protection locked="0"/>
    </xf>
    <xf numFmtId="0" fontId="20" fillId="0" borderId="0" xfId="3" applyFont="1" applyBorder="1" applyAlignment="1" applyProtection="1">
      <alignment horizontal="center" vertical="center" wrapText="1"/>
      <protection locked="0"/>
    </xf>
    <xf numFmtId="0" fontId="20" fillId="0" borderId="30" xfId="3" applyFont="1" applyBorder="1" applyAlignment="1" applyProtection="1">
      <alignment horizontal="center" vertical="center"/>
      <protection locked="0"/>
    </xf>
    <xf numFmtId="49" fontId="16" fillId="0" borderId="36" xfId="3" quotePrefix="1" applyNumberFormat="1" applyFont="1" applyBorder="1" applyAlignment="1" applyProtection="1">
      <alignment horizontal="left" vertical="center" wrapText="1"/>
      <protection locked="0"/>
    </xf>
    <xf numFmtId="49" fontId="16" fillId="0" borderId="0" xfId="3" quotePrefix="1" applyNumberFormat="1" applyFont="1" applyBorder="1" applyAlignment="1" applyProtection="1">
      <alignment horizontal="left" vertical="center" wrapText="1"/>
      <protection locked="0"/>
    </xf>
    <xf numFmtId="49" fontId="16" fillId="0" borderId="35" xfId="3" quotePrefix="1" applyNumberFormat="1" applyFont="1" applyBorder="1" applyAlignment="1" applyProtection="1">
      <alignment horizontal="left" vertical="center" wrapText="1"/>
      <protection locked="0"/>
    </xf>
    <xf numFmtId="0" fontId="16" fillId="0" borderId="36" xfId="3" applyFont="1" applyBorder="1" applyAlignment="1" applyProtection="1">
      <alignment horizontal="left"/>
      <protection locked="0"/>
    </xf>
    <xf numFmtId="0" fontId="16" fillId="0" borderId="0" xfId="3" applyFont="1" applyBorder="1" applyAlignment="1" applyProtection="1">
      <alignment horizontal="left"/>
      <protection locked="0"/>
    </xf>
    <xf numFmtId="0" fontId="15" fillId="4" borderId="37" xfId="3" applyFont="1" applyFill="1" applyBorder="1" applyAlignment="1" applyProtection="1">
      <alignment horizontal="left" vertical="center"/>
    </xf>
    <xf numFmtId="0" fontId="15" fillId="4" borderId="38" xfId="3" applyFont="1" applyFill="1" applyBorder="1" applyAlignment="1" applyProtection="1">
      <alignment horizontal="left" vertical="center"/>
    </xf>
    <xf numFmtId="0" fontId="10" fillId="4" borderId="46" xfId="3" applyFont="1" applyFill="1" applyBorder="1" applyAlignment="1" applyProtection="1">
      <alignment horizontal="center" vertical="center" wrapText="1"/>
    </xf>
    <xf numFmtId="0" fontId="10" fillId="4" borderId="47" xfId="3" applyFont="1" applyFill="1" applyBorder="1" applyAlignment="1" applyProtection="1">
      <alignment horizontal="center" vertical="center" wrapText="1"/>
    </xf>
    <xf numFmtId="0" fontId="10" fillId="0" borderId="36" xfId="3" applyFont="1" applyBorder="1" applyAlignment="1" applyProtection="1">
      <alignment horizontal="left" vertical="center" wrapText="1"/>
      <protection locked="0"/>
    </xf>
    <xf numFmtId="0" fontId="10" fillId="0" borderId="0" xfId="3" applyFont="1" applyBorder="1" applyAlignment="1" applyProtection="1">
      <alignment horizontal="left" vertical="center" wrapText="1"/>
      <protection locked="0"/>
    </xf>
    <xf numFmtId="0" fontId="10" fillId="0" borderId="35" xfId="3" applyFont="1" applyBorder="1" applyAlignment="1" applyProtection="1">
      <alignment horizontal="left" vertical="center" wrapText="1"/>
      <protection locked="0"/>
    </xf>
    <xf numFmtId="0" fontId="20" fillId="4" borderId="0" xfId="3" applyFont="1" applyFill="1" applyAlignment="1" applyProtection="1">
      <alignment horizontal="left"/>
      <protection locked="0"/>
    </xf>
    <xf numFmtId="49" fontId="16" fillId="2" borderId="0" xfId="3" applyNumberFormat="1" applyFont="1" applyFill="1" applyAlignment="1" applyProtection="1">
      <alignment horizontal="left" vertical="center" wrapText="1"/>
      <protection locked="0"/>
    </xf>
    <xf numFmtId="0" fontId="16" fillId="2" borderId="0" xfId="3" applyFont="1" applyFill="1" applyAlignment="1" applyProtection="1">
      <alignment horizontal="left" vertical="center"/>
      <protection locked="0"/>
    </xf>
    <xf numFmtId="0" fontId="25" fillId="2" borderId="0" xfId="12" applyFont="1" applyFill="1" applyAlignment="1">
      <alignment horizontal="left" vertical="center" wrapText="1"/>
    </xf>
    <xf numFmtId="0" fontId="16" fillId="2" borderId="32" xfId="12" applyFont="1" applyFill="1" applyBorder="1" applyAlignment="1" applyProtection="1">
      <alignment horizontal="center"/>
      <protection locked="0"/>
    </xf>
    <xf numFmtId="0" fontId="16" fillId="2" borderId="0" xfId="12" applyFont="1" applyFill="1" applyAlignment="1" applyProtection="1">
      <alignment horizontal="center" vertical="center"/>
      <protection locked="0"/>
    </xf>
    <xf numFmtId="0" fontId="33" fillId="0" borderId="0" xfId="11" applyFont="1" applyAlignment="1">
      <alignment horizontal="left" vertical="center"/>
    </xf>
    <xf numFmtId="0" fontId="16" fillId="2" borderId="1" xfId="12" applyFont="1" applyFill="1" applyBorder="1" applyAlignment="1" applyProtection="1">
      <alignment horizontal="left"/>
    </xf>
    <xf numFmtId="0" fontId="33" fillId="0" borderId="1" xfId="11" applyFont="1" applyBorder="1" applyAlignment="1">
      <alignment horizontal="center"/>
    </xf>
    <xf numFmtId="0" fontId="16" fillId="2" borderId="1" xfId="12" applyFont="1" applyFill="1" applyBorder="1" applyAlignment="1">
      <alignment horizontal="left"/>
    </xf>
    <xf numFmtId="0" fontId="20" fillId="2" borderId="3" xfId="12" applyFont="1" applyFill="1" applyBorder="1" applyAlignment="1">
      <alignment horizontal="left"/>
    </xf>
    <xf numFmtId="0" fontId="16" fillId="2" borderId="5" xfId="12" applyFont="1" applyFill="1" applyBorder="1" applyAlignment="1">
      <alignment horizontal="center"/>
    </xf>
    <xf numFmtId="0" fontId="16" fillId="2" borderId="26" xfId="12" applyFont="1" applyFill="1" applyBorder="1" applyAlignment="1">
      <alignment horizontal="center"/>
    </xf>
    <xf numFmtId="0" fontId="16" fillId="2" borderId="4" xfId="12" applyFont="1" applyFill="1" applyBorder="1" applyAlignment="1">
      <alignment horizontal="center"/>
    </xf>
    <xf numFmtId="0" fontId="16" fillId="2" borderId="1" xfId="12" applyFont="1" applyFill="1" applyBorder="1" applyAlignment="1">
      <alignment horizontal="left" wrapText="1"/>
    </xf>
    <xf numFmtId="49" fontId="34" fillId="0" borderId="0" xfId="12" applyNumberFormat="1" applyFont="1" applyAlignment="1">
      <alignment horizontal="left" vertical="center" wrapText="1"/>
    </xf>
    <xf numFmtId="0" fontId="25" fillId="4" borderId="0" xfId="12" applyFont="1" applyFill="1" applyAlignment="1" applyProtection="1">
      <alignment horizontal="left"/>
    </xf>
    <xf numFmtId="0" fontId="16" fillId="4" borderId="0" xfId="12" applyFont="1" applyFill="1" applyAlignment="1" applyProtection="1">
      <alignment horizontal="left"/>
    </xf>
    <xf numFmtId="14" fontId="10" fillId="0" borderId="0" xfId="3" applyNumberFormat="1" applyFont="1" applyBorder="1" applyAlignment="1" applyProtection="1">
      <alignment horizontal="center"/>
      <protection locked="0"/>
    </xf>
    <xf numFmtId="0" fontId="20" fillId="0" borderId="30" xfId="3" applyFont="1" applyBorder="1" applyAlignment="1" applyProtection="1">
      <alignment horizontal="center" vertical="center" wrapText="1"/>
      <protection locked="0"/>
    </xf>
    <xf numFmtId="0" fontId="16" fillId="4" borderId="36" xfId="3" applyFont="1" applyFill="1" applyBorder="1" applyAlignment="1" applyProtection="1">
      <alignment horizontal="left" vertical="center"/>
    </xf>
    <xf numFmtId="0" fontId="20" fillId="4" borderId="37" xfId="3" applyFont="1" applyFill="1" applyBorder="1" applyAlignment="1" applyProtection="1">
      <alignment horizontal="left" vertical="center"/>
      <protection locked="0"/>
    </xf>
    <xf numFmtId="0" fontId="20" fillId="4" borderId="38" xfId="3" applyFont="1" applyFill="1" applyBorder="1" applyAlignment="1" applyProtection="1">
      <alignment horizontal="left" vertical="center"/>
      <protection locked="0"/>
    </xf>
    <xf numFmtId="0" fontId="10" fillId="4" borderId="36" xfId="3" applyFont="1" applyFill="1" applyBorder="1" applyAlignment="1" applyProtection="1">
      <alignment horizontal="left" vertical="center"/>
      <protection locked="0"/>
    </xf>
    <xf numFmtId="0" fontId="10" fillId="4" borderId="0" xfId="3" applyFont="1" applyFill="1" applyBorder="1" applyAlignment="1" applyProtection="1">
      <alignment horizontal="left" vertical="center"/>
      <protection locked="0"/>
    </xf>
    <xf numFmtId="0" fontId="16" fillId="0" borderId="36" xfId="3" applyFont="1" applyBorder="1" applyAlignment="1" applyProtection="1">
      <alignment horizontal="left" vertical="center" wrapText="1"/>
      <protection locked="0"/>
    </xf>
    <xf numFmtId="0" fontId="16" fillId="0" borderId="0" xfId="3" applyFont="1" applyBorder="1" applyAlignment="1" applyProtection="1">
      <alignment horizontal="left" vertical="center" wrapText="1"/>
      <protection locked="0"/>
    </xf>
    <xf numFmtId="0" fontId="16" fillId="0" borderId="36" xfId="3" applyFont="1" applyBorder="1" applyAlignment="1" applyProtection="1">
      <alignment horizontal="left" vertical="center"/>
      <protection locked="0"/>
    </xf>
    <xf numFmtId="0" fontId="16" fillId="0" borderId="0" xfId="3" applyFont="1" applyBorder="1" applyAlignment="1" applyProtection="1">
      <alignment horizontal="left" vertical="center"/>
      <protection locked="0"/>
    </xf>
    <xf numFmtId="49" fontId="16" fillId="0" borderId="0" xfId="3" applyNumberFormat="1" applyFont="1" applyBorder="1" applyAlignment="1" applyProtection="1">
      <alignment horizontal="left" vertical="center" wrapText="1"/>
      <protection locked="0"/>
    </xf>
    <xf numFmtId="49" fontId="16" fillId="0" borderId="35" xfId="3" applyNumberFormat="1" applyFont="1" applyBorder="1" applyAlignment="1" applyProtection="1">
      <alignment horizontal="left" vertical="center" wrapText="1"/>
      <protection locked="0"/>
    </xf>
    <xf numFmtId="0" fontId="16" fillId="2" borderId="0" xfId="3" applyFont="1" applyFill="1" applyBorder="1" applyAlignment="1" applyProtection="1">
      <alignment horizontal="left" vertical="center"/>
    </xf>
    <xf numFmtId="0" fontId="16" fillId="2" borderId="35" xfId="3" applyFont="1" applyFill="1" applyBorder="1" applyAlignment="1" applyProtection="1">
      <alignment horizontal="left" vertical="center"/>
    </xf>
    <xf numFmtId="0" fontId="10" fillId="4" borderId="49" xfId="3" applyFont="1" applyFill="1" applyBorder="1" applyAlignment="1" applyProtection="1">
      <alignment horizontal="center" vertical="center" wrapText="1"/>
    </xf>
    <xf numFmtId="0" fontId="10" fillId="4" borderId="50" xfId="3" applyFont="1" applyFill="1" applyBorder="1" applyAlignment="1" applyProtection="1">
      <alignment horizontal="center" vertical="center" wrapText="1"/>
    </xf>
    <xf numFmtId="0" fontId="10" fillId="4" borderId="39" xfId="3" applyFont="1" applyFill="1" applyBorder="1" applyAlignment="1" applyProtection="1">
      <alignment horizontal="center" vertical="center" wrapText="1"/>
    </xf>
    <xf numFmtId="0" fontId="10" fillId="4" borderId="41" xfId="3" applyFont="1" applyFill="1" applyBorder="1" applyAlignment="1" applyProtection="1">
      <alignment horizontal="center" vertical="center" wrapText="1"/>
    </xf>
    <xf numFmtId="0" fontId="10" fillId="4" borderId="37" xfId="3" applyFont="1" applyFill="1" applyBorder="1" applyAlignment="1" applyProtection="1">
      <alignment horizontal="center" vertical="center" wrapText="1"/>
    </xf>
    <xf numFmtId="0" fontId="10" fillId="0" borderId="36" xfId="3" applyFont="1" applyBorder="1" applyAlignment="1" applyProtection="1">
      <alignment horizontal="left" wrapText="1"/>
      <protection locked="0"/>
    </xf>
    <xf numFmtId="0" fontId="10" fillId="0" borderId="0" xfId="3" applyFont="1" applyBorder="1" applyAlignment="1" applyProtection="1">
      <alignment horizontal="left" wrapText="1"/>
      <protection locked="0"/>
    </xf>
    <xf numFmtId="0" fontId="10" fillId="0" borderId="35" xfId="3" applyFont="1" applyBorder="1" applyAlignment="1" applyProtection="1">
      <alignment horizontal="left" wrapText="1"/>
      <protection locked="0"/>
    </xf>
    <xf numFmtId="0" fontId="10" fillId="4" borderId="49" xfId="3" applyFont="1" applyFill="1" applyBorder="1" applyAlignment="1" applyProtection="1">
      <alignment horizontal="center" vertical="center"/>
    </xf>
    <xf numFmtId="0" fontId="10" fillId="4" borderId="50" xfId="3" applyFont="1" applyFill="1" applyBorder="1" applyAlignment="1" applyProtection="1">
      <alignment horizontal="center" vertical="center"/>
    </xf>
  </cellXfs>
  <cellStyles count="16">
    <cellStyle name="Normal" xfId="0" builtinId="0"/>
    <cellStyle name="Normal 2" xfId="2"/>
    <cellStyle name="Normal 3" xfId="3"/>
    <cellStyle name="Normal 4" xfId="4"/>
    <cellStyle name="Normal 5" xfId="5"/>
    <cellStyle name="Normal 5 2" xfId="6"/>
    <cellStyle name="Normal 5 2 2" xfId="7"/>
    <cellStyle name="Normal 5 2 2 2" xfId="14"/>
    <cellStyle name="Normal 5 2 3" xfId="8"/>
    <cellStyle name="Normal 5 2 3 2" xfId="11"/>
    <cellStyle name="Normal 5 3" xfId="9"/>
    <cellStyle name="Normal 5 3 2" xfId="10"/>
    <cellStyle name="Normal 5 3 3" xfId="15"/>
    <cellStyle name="Normal 6" xfId="12"/>
    <cellStyle name="Normal 7" xfId="13"/>
    <cellStyle name="Normal_FORMEBI" xfId="1"/>
  </cellStyles>
  <dxfs count="0"/>
  <tableStyles count="0" defaultTableStyle="TableStyleMedium9" defaultPivotStyle="PivotStyleLight16"/>
  <colors>
    <mruColors>
      <color rgb="FFF3F3F3"/>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3.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41</xdr:row>
      <xdr:rowOff>171450</xdr:rowOff>
    </xdr:from>
    <xdr:to>
      <xdr:col>1</xdr:col>
      <xdr:colOff>1495425</xdr:colOff>
      <xdr:row>41</xdr:row>
      <xdr:rowOff>171450</xdr:rowOff>
    </xdr:to>
    <xdr:cxnSp macro="">
      <xdr:nvCxnSpPr>
        <xdr:cNvPr id="3" name="Straight Connector 2"/>
        <xdr:cNvCxnSpPr/>
      </xdr:nvCxnSpPr>
      <xdr:spPr>
        <a:xfrm>
          <a:off x="952500" y="1108710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2743725</xdr:colOff>
      <xdr:row>41</xdr:row>
      <xdr:rowOff>180975</xdr:rowOff>
    </xdr:from>
    <xdr:to>
      <xdr:col>2</xdr:col>
      <xdr:colOff>545037</xdr:colOff>
      <xdr:row>41</xdr:row>
      <xdr:rowOff>182563</xdr:rowOff>
    </xdr:to>
    <xdr:cxnSp macro="">
      <xdr:nvCxnSpPr>
        <xdr:cNvPr id="17" name="Straight Connector 16"/>
        <xdr:cNvCxnSpPr/>
      </xdr:nvCxnSpPr>
      <xdr:spPr>
        <a:xfrm>
          <a:off x="3696225" y="10334625"/>
          <a:ext cx="264001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41</xdr:row>
      <xdr:rowOff>171450</xdr:rowOff>
    </xdr:from>
    <xdr:to>
      <xdr:col>1</xdr:col>
      <xdr:colOff>1495425</xdr:colOff>
      <xdr:row>41</xdr:row>
      <xdr:rowOff>171450</xdr:rowOff>
    </xdr:to>
    <xdr:cxnSp macro="">
      <xdr:nvCxnSpPr>
        <xdr:cNvPr id="2" name="Straight Connector 1"/>
        <xdr:cNvCxnSpPr/>
      </xdr:nvCxnSpPr>
      <xdr:spPr>
        <a:xfrm>
          <a:off x="952500" y="1070610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2753244</xdr:colOff>
      <xdr:row>41</xdr:row>
      <xdr:rowOff>180975</xdr:rowOff>
    </xdr:from>
    <xdr:to>
      <xdr:col>2</xdr:col>
      <xdr:colOff>554556</xdr:colOff>
      <xdr:row>41</xdr:row>
      <xdr:rowOff>182563</xdr:rowOff>
    </xdr:to>
    <xdr:cxnSp macro="">
      <xdr:nvCxnSpPr>
        <xdr:cNvPr id="3" name="Straight Connector 2"/>
        <xdr:cNvCxnSpPr/>
      </xdr:nvCxnSpPr>
      <xdr:spPr>
        <a:xfrm>
          <a:off x="3705744" y="9753600"/>
          <a:ext cx="237331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85</xdr:row>
      <xdr:rowOff>171450</xdr:rowOff>
    </xdr:from>
    <xdr:to>
      <xdr:col>1</xdr:col>
      <xdr:colOff>1495425</xdr:colOff>
      <xdr:row>85</xdr:row>
      <xdr:rowOff>171450</xdr:rowOff>
    </xdr:to>
    <xdr:cxnSp macro="">
      <xdr:nvCxnSpPr>
        <xdr:cNvPr id="2" name="Straight Connector 1"/>
        <xdr:cNvCxnSpPr/>
      </xdr:nvCxnSpPr>
      <xdr:spPr>
        <a:xfrm>
          <a:off x="952500" y="19040475"/>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2753244</xdr:colOff>
      <xdr:row>85</xdr:row>
      <xdr:rowOff>180975</xdr:rowOff>
    </xdr:from>
    <xdr:to>
      <xdr:col>2</xdr:col>
      <xdr:colOff>554556</xdr:colOff>
      <xdr:row>85</xdr:row>
      <xdr:rowOff>182563</xdr:rowOff>
    </xdr:to>
    <xdr:cxnSp macro="">
      <xdr:nvCxnSpPr>
        <xdr:cNvPr id="3" name="Straight Connector 2"/>
        <xdr:cNvCxnSpPr/>
      </xdr:nvCxnSpPr>
      <xdr:spPr>
        <a:xfrm>
          <a:off x="3705744" y="19050000"/>
          <a:ext cx="243998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33</xdr:row>
      <xdr:rowOff>171450</xdr:rowOff>
    </xdr:from>
    <xdr:to>
      <xdr:col>1</xdr:col>
      <xdr:colOff>1495425</xdr:colOff>
      <xdr:row>33</xdr:row>
      <xdr:rowOff>171450</xdr:rowOff>
    </xdr:to>
    <xdr:cxnSp macro="">
      <xdr:nvCxnSpPr>
        <xdr:cNvPr id="2" name="Straight Connector 1"/>
        <xdr:cNvCxnSpPr/>
      </xdr:nvCxnSpPr>
      <xdr:spPr>
        <a:xfrm>
          <a:off x="952500" y="17554575"/>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2753244</xdr:colOff>
      <xdr:row>33</xdr:row>
      <xdr:rowOff>180975</xdr:rowOff>
    </xdr:from>
    <xdr:to>
      <xdr:col>2</xdr:col>
      <xdr:colOff>554556</xdr:colOff>
      <xdr:row>33</xdr:row>
      <xdr:rowOff>182563</xdr:rowOff>
    </xdr:to>
    <xdr:cxnSp macro="">
      <xdr:nvCxnSpPr>
        <xdr:cNvPr id="3" name="Straight Connector 2"/>
        <xdr:cNvCxnSpPr/>
      </xdr:nvCxnSpPr>
      <xdr:spPr>
        <a:xfrm>
          <a:off x="3705744" y="17564100"/>
          <a:ext cx="243998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30</xdr:row>
      <xdr:rowOff>171450</xdr:rowOff>
    </xdr:from>
    <xdr:to>
      <xdr:col>2</xdr:col>
      <xdr:colOff>1495425</xdr:colOff>
      <xdr:row>30</xdr:row>
      <xdr:rowOff>171450</xdr:rowOff>
    </xdr:to>
    <xdr:cxnSp macro="">
      <xdr:nvCxnSpPr>
        <xdr:cNvPr id="2" name="Straight Connector 1"/>
        <xdr:cNvCxnSpPr/>
      </xdr:nvCxnSpPr>
      <xdr:spPr>
        <a:xfrm>
          <a:off x="590550" y="672465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40</xdr:row>
      <xdr:rowOff>171450</xdr:rowOff>
    </xdr:from>
    <xdr:to>
      <xdr:col>1</xdr:col>
      <xdr:colOff>1495425</xdr:colOff>
      <xdr:row>40</xdr:row>
      <xdr:rowOff>171450</xdr:rowOff>
    </xdr:to>
    <xdr:cxnSp macro="">
      <xdr:nvCxnSpPr>
        <xdr:cNvPr id="2" name="Straight Connector 1"/>
        <xdr:cNvCxnSpPr/>
      </xdr:nvCxnSpPr>
      <xdr:spPr>
        <a:xfrm>
          <a:off x="714375" y="8524875"/>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1069522</xdr:colOff>
      <xdr:row>41</xdr:row>
      <xdr:rowOff>4082</xdr:rowOff>
    </xdr:from>
    <xdr:to>
      <xdr:col>5</xdr:col>
      <xdr:colOff>110219</xdr:colOff>
      <xdr:row>41</xdr:row>
      <xdr:rowOff>4082</xdr:rowOff>
    </xdr:to>
    <xdr:cxnSp macro="">
      <xdr:nvCxnSpPr>
        <xdr:cNvPr id="3" name="Straight Connector 2"/>
        <xdr:cNvCxnSpPr/>
      </xdr:nvCxnSpPr>
      <xdr:spPr>
        <a:xfrm>
          <a:off x="4457701" y="8549368"/>
          <a:ext cx="26057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0</xdr:colOff>
      <xdr:row>42</xdr:row>
      <xdr:rowOff>171450</xdr:rowOff>
    </xdr:from>
    <xdr:to>
      <xdr:col>2</xdr:col>
      <xdr:colOff>1495425</xdr:colOff>
      <xdr:row>42</xdr:row>
      <xdr:rowOff>171450</xdr:rowOff>
    </xdr:to>
    <xdr:cxnSp macro="">
      <xdr:nvCxnSpPr>
        <xdr:cNvPr id="2" name="Straight Connector 1"/>
        <xdr:cNvCxnSpPr/>
      </xdr:nvCxnSpPr>
      <xdr:spPr>
        <a:xfrm>
          <a:off x="1238250" y="8524875"/>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495300</xdr:colOff>
      <xdr:row>42</xdr:row>
      <xdr:rowOff>152400</xdr:rowOff>
    </xdr:from>
    <xdr:to>
      <xdr:col>7</xdr:col>
      <xdr:colOff>9525</xdr:colOff>
      <xdr:row>42</xdr:row>
      <xdr:rowOff>152400</xdr:rowOff>
    </xdr:to>
    <xdr:cxnSp macro="">
      <xdr:nvCxnSpPr>
        <xdr:cNvPr id="3" name="Straight Connector 2"/>
        <xdr:cNvCxnSpPr/>
      </xdr:nvCxnSpPr>
      <xdr:spPr>
        <a:xfrm>
          <a:off x="3943350" y="8315325"/>
          <a:ext cx="2609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775607</xdr:colOff>
      <xdr:row>82</xdr:row>
      <xdr:rowOff>171450</xdr:rowOff>
    </xdr:from>
    <xdr:to>
      <xdr:col>1</xdr:col>
      <xdr:colOff>1318532</xdr:colOff>
      <xdr:row>82</xdr:row>
      <xdr:rowOff>171450</xdr:rowOff>
    </xdr:to>
    <xdr:cxnSp macro="">
      <xdr:nvCxnSpPr>
        <xdr:cNvPr id="2" name="Straight Connector 1"/>
        <xdr:cNvCxnSpPr/>
      </xdr:nvCxnSpPr>
      <xdr:spPr>
        <a:xfrm>
          <a:off x="775607" y="1729740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2086495</xdr:colOff>
      <xdr:row>82</xdr:row>
      <xdr:rowOff>180975</xdr:rowOff>
    </xdr:from>
    <xdr:to>
      <xdr:col>1</xdr:col>
      <xdr:colOff>4827200</xdr:colOff>
      <xdr:row>82</xdr:row>
      <xdr:rowOff>182563</xdr:rowOff>
    </xdr:to>
    <xdr:cxnSp macro="">
      <xdr:nvCxnSpPr>
        <xdr:cNvPr id="3" name="Straight Connector 2"/>
        <xdr:cNvCxnSpPr/>
      </xdr:nvCxnSpPr>
      <xdr:spPr>
        <a:xfrm>
          <a:off x="3038995" y="17306925"/>
          <a:ext cx="274070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38</xdr:row>
      <xdr:rowOff>171450</xdr:rowOff>
    </xdr:from>
    <xdr:to>
      <xdr:col>1</xdr:col>
      <xdr:colOff>1495425</xdr:colOff>
      <xdr:row>38</xdr:row>
      <xdr:rowOff>171450</xdr:rowOff>
    </xdr:to>
    <xdr:cxnSp macro="">
      <xdr:nvCxnSpPr>
        <xdr:cNvPr id="2" name="Straight Connector 1"/>
        <xdr:cNvCxnSpPr/>
      </xdr:nvCxnSpPr>
      <xdr:spPr>
        <a:xfrm>
          <a:off x="590550" y="653415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2753244</xdr:colOff>
      <xdr:row>38</xdr:row>
      <xdr:rowOff>180975</xdr:rowOff>
    </xdr:from>
    <xdr:to>
      <xdr:col>2</xdr:col>
      <xdr:colOff>554556</xdr:colOff>
      <xdr:row>38</xdr:row>
      <xdr:rowOff>182563</xdr:rowOff>
    </xdr:to>
    <xdr:cxnSp macro="">
      <xdr:nvCxnSpPr>
        <xdr:cNvPr id="3" name="Straight Connector 2"/>
        <xdr:cNvCxnSpPr/>
      </xdr:nvCxnSpPr>
      <xdr:spPr>
        <a:xfrm>
          <a:off x="3343794" y="6543675"/>
          <a:ext cx="366871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0</xdr:colOff>
      <xdr:row>31</xdr:row>
      <xdr:rowOff>171450</xdr:rowOff>
    </xdr:from>
    <xdr:to>
      <xdr:col>2</xdr:col>
      <xdr:colOff>1495425</xdr:colOff>
      <xdr:row>31</xdr:row>
      <xdr:rowOff>171450</xdr:rowOff>
    </xdr:to>
    <xdr:cxnSp macro="">
      <xdr:nvCxnSpPr>
        <xdr:cNvPr id="2" name="Straight Connector 1"/>
        <xdr:cNvCxnSpPr/>
      </xdr:nvCxnSpPr>
      <xdr:spPr>
        <a:xfrm>
          <a:off x="1752600" y="8524875"/>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40</xdr:row>
      <xdr:rowOff>171450</xdr:rowOff>
    </xdr:from>
    <xdr:to>
      <xdr:col>1</xdr:col>
      <xdr:colOff>1495425</xdr:colOff>
      <xdr:row>40</xdr:row>
      <xdr:rowOff>171450</xdr:rowOff>
    </xdr:to>
    <xdr:cxnSp macro="">
      <xdr:nvCxnSpPr>
        <xdr:cNvPr id="2" name="Straight Connector 1"/>
        <xdr:cNvCxnSpPr/>
      </xdr:nvCxnSpPr>
      <xdr:spPr>
        <a:xfrm>
          <a:off x="1504950" y="8524875"/>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838200</xdr:colOff>
      <xdr:row>40</xdr:row>
      <xdr:rowOff>180975</xdr:rowOff>
    </xdr:from>
    <xdr:to>
      <xdr:col>6</xdr:col>
      <xdr:colOff>219075</xdr:colOff>
      <xdr:row>40</xdr:row>
      <xdr:rowOff>180975</xdr:rowOff>
    </xdr:to>
    <xdr:cxnSp macro="">
      <xdr:nvCxnSpPr>
        <xdr:cNvPr id="3" name="Straight Connector 2"/>
        <xdr:cNvCxnSpPr/>
      </xdr:nvCxnSpPr>
      <xdr:spPr>
        <a:xfrm>
          <a:off x="5572125" y="8534400"/>
          <a:ext cx="2609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0</xdr:colOff>
      <xdr:row>41</xdr:row>
      <xdr:rowOff>171450</xdr:rowOff>
    </xdr:from>
    <xdr:to>
      <xdr:col>2</xdr:col>
      <xdr:colOff>1495425</xdr:colOff>
      <xdr:row>41</xdr:row>
      <xdr:rowOff>171450</xdr:rowOff>
    </xdr:to>
    <xdr:cxnSp macro="">
      <xdr:nvCxnSpPr>
        <xdr:cNvPr id="2" name="Straight Connector 1"/>
        <xdr:cNvCxnSpPr/>
      </xdr:nvCxnSpPr>
      <xdr:spPr>
        <a:xfrm>
          <a:off x="1238250" y="8334375"/>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495300</xdr:colOff>
      <xdr:row>41</xdr:row>
      <xdr:rowOff>152400</xdr:rowOff>
    </xdr:from>
    <xdr:to>
      <xdr:col>7</xdr:col>
      <xdr:colOff>9525</xdr:colOff>
      <xdr:row>41</xdr:row>
      <xdr:rowOff>152400</xdr:rowOff>
    </xdr:to>
    <xdr:cxnSp macro="">
      <xdr:nvCxnSpPr>
        <xdr:cNvPr id="3" name="Straight Connector 2"/>
        <xdr:cNvCxnSpPr/>
      </xdr:nvCxnSpPr>
      <xdr:spPr>
        <a:xfrm>
          <a:off x="3943350" y="8315325"/>
          <a:ext cx="33147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85</xdr:row>
      <xdr:rowOff>171450</xdr:rowOff>
    </xdr:from>
    <xdr:to>
      <xdr:col>1</xdr:col>
      <xdr:colOff>1495425</xdr:colOff>
      <xdr:row>85</xdr:row>
      <xdr:rowOff>171450</xdr:rowOff>
    </xdr:to>
    <xdr:cxnSp macro="">
      <xdr:nvCxnSpPr>
        <xdr:cNvPr id="2" name="Straight Connector 1"/>
        <xdr:cNvCxnSpPr/>
      </xdr:nvCxnSpPr>
      <xdr:spPr>
        <a:xfrm>
          <a:off x="952500" y="613410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2753244</xdr:colOff>
      <xdr:row>85</xdr:row>
      <xdr:rowOff>180975</xdr:rowOff>
    </xdr:from>
    <xdr:to>
      <xdr:col>2</xdr:col>
      <xdr:colOff>554556</xdr:colOff>
      <xdr:row>85</xdr:row>
      <xdr:rowOff>182563</xdr:rowOff>
    </xdr:to>
    <xdr:cxnSp macro="">
      <xdr:nvCxnSpPr>
        <xdr:cNvPr id="3" name="Straight Connector 2"/>
        <xdr:cNvCxnSpPr/>
      </xdr:nvCxnSpPr>
      <xdr:spPr>
        <a:xfrm>
          <a:off x="3705744" y="6143625"/>
          <a:ext cx="260191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0</xdr:colOff>
      <xdr:row>30</xdr:row>
      <xdr:rowOff>171450</xdr:rowOff>
    </xdr:from>
    <xdr:to>
      <xdr:col>1</xdr:col>
      <xdr:colOff>1495425</xdr:colOff>
      <xdr:row>30</xdr:row>
      <xdr:rowOff>171450</xdr:rowOff>
    </xdr:to>
    <xdr:cxnSp macro="">
      <xdr:nvCxnSpPr>
        <xdr:cNvPr id="2" name="Straight Connector 1"/>
        <xdr:cNvCxnSpPr/>
      </xdr:nvCxnSpPr>
      <xdr:spPr>
        <a:xfrm>
          <a:off x="485775" y="6257925"/>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2743725</xdr:colOff>
      <xdr:row>30</xdr:row>
      <xdr:rowOff>180975</xdr:rowOff>
    </xdr:from>
    <xdr:to>
      <xdr:col>2</xdr:col>
      <xdr:colOff>545037</xdr:colOff>
      <xdr:row>30</xdr:row>
      <xdr:rowOff>182563</xdr:rowOff>
    </xdr:to>
    <xdr:cxnSp macro="">
      <xdr:nvCxnSpPr>
        <xdr:cNvPr id="3" name="Straight Connector 2"/>
        <xdr:cNvCxnSpPr/>
      </xdr:nvCxnSpPr>
      <xdr:spPr>
        <a:xfrm>
          <a:off x="3229500" y="6267450"/>
          <a:ext cx="162083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nzaalishvili/AppData/Local/Microsoft/Windows/Temporary%20Internet%20Files/Content.Outlook/NKXX6P1B/Users/lmerabishvili/AppData/Local/Microsoft/Windows/Temporary%20Internet%20Files/Content.Outlook/DELNJLCD/axali%20formebiV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Temur%20Chilindrishvili/&#4318;&#4304;&#4320;&#4322;&#4312;&#4308;&#4305;&#4312;&#4321;%20&#4324;&#4317;&#4320;&#4315;&#4308;&#4305;&#4312;/&#4318;&#4317;&#4314;&#4312;&#4322;&#4318;&#4304;&#4320;&#4322;&#4312;&#4308;&#4305;&#4312;&#4321;%20&#4324;&#4317;&#4320;&#4315;&#4308;&#4305;&#4310;&#4308;%20&#4315;&#4323;&#4328;&#4304;&#4317;&#4305;&#4312;&#4321;%20&#4312;&#4321;&#4322;&#4317;&#4320;&#4312;&#4304;/&#4318;&#4304;&#4320;&#4322;&#4312;&#4308;&#4305;&#4312;&#4321;%20&#4324;&#4317;&#4320;&#4315;&#4308;&#4305;&#4312;%20&#4307;&#4304;%20&#4312;&#4316;&#4321;&#4322;&#4320;&#4323;&#4325;&#4330;&#4312;&#4304;%2016.01.2012&#4332;/forman-n1-1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koridze/Desktop/&#4305;&#4320;&#4331;&#4304;&#4316;&#4308;&#4305;&#4312;&#4321;%20&#4304;&#4334;&#4304;&#4314;&#4312;%20&#4318;&#4320;&#4317;&#4308;&#4325;&#4322;&#4312;/&#4332;&#4314;&#4312;&#4323;&#4320;&#4312;%20&#4307;&#4308;&#4313;&#4314;&#4304;&#4320;&#4304;&#4330;&#4312;&#4312;&#4321;%20&#4324;&#4317;&#4320;&#4315;&#4308;&#4305;&#43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ფორმა N1"/>
      <sheetName val="ფორმა N2"/>
      <sheetName val="ფორმა N3"/>
      <sheetName val="ფორმა N4"/>
      <sheetName val="ფორმა N4.1"/>
      <sheetName val="ფორმა 4.2"/>
      <sheetName val="ფორმა N4.3"/>
      <sheetName val="ფორმა 4.4"/>
      <sheetName val="ფორმა N5"/>
      <sheetName val="ფორმა N5.1"/>
      <sheetName val="ფორმა N6"/>
      <sheetName val="ფორმა N6.1"/>
      <sheetName val="ფორმა N7"/>
      <sheetName val="ფორმა N8"/>
      <sheetName val="ფორმა N 8.1"/>
      <sheetName val="ფორმა N9"/>
      <sheetName val="ფორმა N9.1"/>
      <sheetName val="ფორმა N9.2"/>
      <sheetName val="ფორმა 9.3"/>
      <sheetName val="ფორმა 9.4"/>
      <sheetName val="ფორმა 9.5"/>
      <sheetName val="ფორმა 9.6"/>
      <sheetName val="ფორმა N 9.7"/>
      <sheetName val="&gt;&gt;&gt;&gt; 3 დღიანი"/>
      <sheetName val="ფორმა N10"/>
      <sheetName val="ფორმა N11"/>
      <sheetName val="ფორმა N12"/>
      <sheetName val="ფორმა N13"/>
      <sheetName val="ფორმა N14"/>
      <sheetName val="ფორმა 15"/>
      <sheetName val="Validation"/>
    </sheetNames>
    <sheetDataSet>
      <sheetData sheetId="0">
        <row r="4">
          <cell r="D4" t="str">
            <v xml:space="preserve"> </v>
          </cell>
        </row>
      </sheetData>
      <sheetData sheetId="1">
        <row r="4">
          <cell r="A4" t="str">
            <v>ანგარიშვალდებული პირის დასახელება:</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ფორმა N1"/>
      <sheetName val="ფორმა N2"/>
      <sheetName val="ფორმა N3"/>
      <sheetName val="ფორმა N4"/>
      <sheetName val="ფორმა N5"/>
      <sheetName val="ფორმა N6"/>
      <sheetName val="ფორმა N7"/>
      <sheetName val="ფორმა N8"/>
      <sheetName val="ფორმა N9"/>
      <sheetName val="ფორმა N10"/>
      <sheetName val="ფორმა N10.1"/>
      <sheetName val="ფორმა N10.2"/>
      <sheetName val="Validation"/>
    </sheetNames>
    <sheetDataSet>
      <sheetData sheetId="0" refreshError="1"/>
      <sheetData sheetId="1" refreshError="1">
        <row r="4">
          <cell r="A4" t="str">
            <v>ანგარიშვალდებული პირის დასახელება:</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ფორმა N1"/>
      <sheetName val="ფორმა N2"/>
      <sheetName val="ფორმა N3"/>
      <sheetName val="ფორმა N4"/>
      <sheetName val="ფორმა N4.1"/>
      <sheetName val="ფორმა 4.2"/>
      <sheetName val="ფორმა N4.3"/>
      <sheetName val="ფორმა 4.4"/>
      <sheetName val="ფორმა 4.5"/>
      <sheetName val="ფორმა N5"/>
      <sheetName val="ფორმა N5.1"/>
      <sheetName val="ფორმა 5.2"/>
      <sheetName val="ფორმა N5.3"/>
      <sheetName val="ფორმა 5.4"/>
      <sheetName val="ფორმა 5.5"/>
      <sheetName val="ფორმა N6"/>
      <sheetName val="ფორმა N6.1"/>
      <sheetName val="ფორმა N7"/>
      <sheetName val="ფორმა N8"/>
      <sheetName val="ფორმა N 8.1"/>
      <sheetName val="ფორმა N9"/>
      <sheetName val="ფორმა 9.1"/>
      <sheetName val="ფორმა 9.2"/>
      <sheetName val="ფორმა 9.3"/>
      <sheetName val="ფორმა 9.4"/>
      <sheetName val="შემაჯამებელი ფორმა"/>
      <sheetName val="Validation"/>
    </sheetNames>
    <sheetDataSet>
      <sheetData sheetId="0"/>
      <sheetData sheetId="1">
        <row r="9">
          <cell r="D9">
            <v>0</v>
          </cell>
        </row>
        <row r="26">
          <cell r="C26">
            <v>0</v>
          </cell>
        </row>
        <row r="27">
          <cell r="C27">
            <v>0</v>
          </cell>
        </row>
        <row r="31">
          <cell r="C31">
            <v>0</v>
          </cell>
        </row>
      </sheetData>
      <sheetData sheetId="2">
        <row r="9">
          <cell r="D9">
            <v>0</v>
          </cell>
        </row>
        <row r="26">
          <cell r="C26">
            <v>0</v>
          </cell>
        </row>
        <row r="27">
          <cell r="C27">
            <v>0</v>
          </cell>
        </row>
        <row r="31">
          <cell r="C31">
            <v>0</v>
          </cell>
        </row>
      </sheetData>
      <sheetData sheetId="3">
        <row r="11">
          <cell r="D11">
            <v>0</v>
          </cell>
        </row>
        <row r="12">
          <cell r="D12">
            <v>0</v>
          </cell>
        </row>
        <row r="17">
          <cell r="D17">
            <v>0</v>
          </cell>
        </row>
        <row r="39">
          <cell r="D39">
            <v>0</v>
          </cell>
        </row>
      </sheetData>
      <sheetData sheetId="4" refreshError="1"/>
      <sheetData sheetId="5" refreshError="1"/>
      <sheetData sheetId="6" refreshError="1"/>
      <sheetData sheetId="7" refreshError="1"/>
      <sheetData sheetId="8" refreshError="1"/>
      <sheetData sheetId="9">
        <row r="9">
          <cell r="D9">
            <v>0</v>
          </cell>
        </row>
        <row r="10">
          <cell r="D10">
            <v>0</v>
          </cell>
        </row>
        <row r="15">
          <cell r="D15">
            <v>0</v>
          </cell>
        </row>
        <row r="37">
          <cell r="D37">
            <v>0</v>
          </cell>
        </row>
      </sheetData>
      <sheetData sheetId="10" refreshError="1"/>
      <sheetData sheetId="11" refreshError="1"/>
      <sheetData sheetId="12" refreshError="1"/>
      <sheetData sheetId="13" refreshError="1"/>
      <sheetData sheetId="14" refreshError="1"/>
      <sheetData sheetId="15">
        <row r="10">
          <cell r="D10">
            <v>0</v>
          </cell>
        </row>
        <row r="17">
          <cell r="D17">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4"/>
  <sheetViews>
    <sheetView showGridLines="0" view="pageBreakPreview" topLeftCell="A19" zoomScaleNormal="100" zoomScaleSheetLayoutView="100" workbookViewId="0">
      <selection activeCell="B34" sqref="B34:M34"/>
    </sheetView>
  </sheetViews>
  <sheetFormatPr defaultColWidth="9.140625" defaultRowHeight="15"/>
  <cols>
    <col min="1" max="1" width="6.28515625" style="575" bestFit="1" customWidth="1"/>
    <col min="2" max="2" width="13.140625" style="575" customWidth="1"/>
    <col min="3" max="3" width="18.85546875" style="575" customWidth="1"/>
    <col min="4" max="4" width="15.140625" style="575" customWidth="1"/>
    <col min="5" max="5" width="21.85546875" style="575" customWidth="1"/>
    <col min="6" max="8" width="19.140625" style="630" customWidth="1"/>
    <col min="9" max="9" width="16.42578125" style="575" bestFit="1" customWidth="1"/>
    <col min="10" max="10" width="17.42578125" style="575" customWidth="1"/>
    <col min="11" max="11" width="16.42578125" style="624" customWidth="1"/>
    <col min="12" max="12" width="13.140625" style="575" bestFit="1" customWidth="1"/>
    <col min="13" max="13" width="15.28515625" style="575" customWidth="1"/>
    <col min="14" max="16384" width="9.140625" style="575"/>
  </cols>
  <sheetData>
    <row r="1" spans="1:13" s="550" customFormat="1">
      <c r="A1" s="233" t="s">
        <v>575</v>
      </c>
      <c r="C1" s="551"/>
      <c r="D1" s="551"/>
      <c r="E1" s="552"/>
      <c r="F1" s="228"/>
      <c r="G1" s="552"/>
      <c r="H1" s="232"/>
      <c r="I1" s="551"/>
      <c r="J1" s="552"/>
      <c r="K1" s="552"/>
      <c r="L1" s="552"/>
      <c r="M1" s="554" t="s">
        <v>94</v>
      </c>
    </row>
    <row r="2" spans="1:13" s="550" customFormat="1">
      <c r="A2" s="231" t="s">
        <v>124</v>
      </c>
      <c r="B2" s="551"/>
      <c r="C2" s="551"/>
      <c r="D2" s="551"/>
      <c r="E2" s="552"/>
      <c r="F2" s="228"/>
      <c r="G2" s="552"/>
      <c r="H2" s="230"/>
      <c r="I2" s="551"/>
      <c r="J2" s="552"/>
      <c r="K2" s="552"/>
      <c r="L2" s="552"/>
      <c r="M2" s="555"/>
    </row>
    <row r="3" spans="1:13" s="550" customFormat="1">
      <c r="A3" s="556"/>
      <c r="B3" s="551"/>
      <c r="C3" s="557"/>
      <c r="D3" s="558"/>
      <c r="E3" s="552"/>
      <c r="F3" s="559"/>
      <c r="G3" s="552"/>
      <c r="H3" s="552"/>
      <c r="I3" s="228"/>
      <c r="J3" s="551"/>
      <c r="K3" s="552"/>
      <c r="L3" s="551"/>
      <c r="M3" s="561"/>
    </row>
    <row r="4" spans="1:13" s="550" customFormat="1">
      <c r="A4" s="333" t="s">
        <v>254</v>
      </c>
      <c r="B4" s="228"/>
      <c r="C4" s="228"/>
      <c r="D4" s="334"/>
      <c r="E4" s="562"/>
      <c r="F4" s="563"/>
      <c r="G4" s="564"/>
      <c r="H4" s="565"/>
      <c r="I4" s="562"/>
      <c r="J4" s="566"/>
      <c r="K4" s="560"/>
      <c r="L4" s="564"/>
      <c r="M4" s="567"/>
    </row>
    <row r="5" spans="1:13" s="550" customFormat="1" ht="15.75" thickBot="1">
      <c r="A5" s="229"/>
      <c r="B5" s="552"/>
      <c r="C5" s="568"/>
      <c r="D5" s="569"/>
      <c r="E5" s="552"/>
      <c r="F5" s="570"/>
      <c r="G5" s="570"/>
      <c r="H5" s="570"/>
      <c r="I5" s="552"/>
      <c r="J5" s="551"/>
      <c r="K5" s="560"/>
      <c r="L5" s="551"/>
      <c r="M5" s="561"/>
    </row>
    <row r="6" spans="1:13" ht="33" customHeight="1" thickBot="1">
      <c r="A6" s="571"/>
      <c r="B6" s="572"/>
      <c r="C6" s="573"/>
      <c r="D6" s="573"/>
      <c r="E6" s="632" t="s">
        <v>519</v>
      </c>
      <c r="F6" s="633"/>
      <c r="G6" s="633"/>
      <c r="H6" s="634"/>
      <c r="I6" s="635" t="s">
        <v>553</v>
      </c>
      <c r="J6" s="635"/>
      <c r="K6" s="635"/>
      <c r="L6" s="636"/>
      <c r="M6" s="574"/>
    </row>
    <row r="7" spans="1:13" s="584" customFormat="1" ht="51.75" thickBot="1">
      <c r="A7" s="576" t="s">
        <v>64</v>
      </c>
      <c r="B7" s="577" t="s">
        <v>125</v>
      </c>
      <c r="C7" s="577" t="s">
        <v>574</v>
      </c>
      <c r="D7" s="578" t="s">
        <v>260</v>
      </c>
      <c r="E7" s="579" t="s">
        <v>576</v>
      </c>
      <c r="F7" s="579" t="s">
        <v>490</v>
      </c>
      <c r="G7" s="579" t="s">
        <v>478</v>
      </c>
      <c r="H7" s="579" t="s">
        <v>477</v>
      </c>
      <c r="I7" s="579" t="s">
        <v>388</v>
      </c>
      <c r="J7" s="580" t="s">
        <v>257</v>
      </c>
      <c r="K7" s="581" t="s">
        <v>573</v>
      </c>
      <c r="L7" s="582" t="s">
        <v>210</v>
      </c>
      <c r="M7" s="583" t="s">
        <v>211</v>
      </c>
    </row>
    <row r="8" spans="1:13" s="589" customFormat="1" ht="15.75" thickBot="1">
      <c r="A8" s="585">
        <v>1</v>
      </c>
      <c r="B8" s="586">
        <v>2</v>
      </c>
      <c r="C8" s="587">
        <v>3</v>
      </c>
      <c r="D8" s="587">
        <v>4</v>
      </c>
      <c r="E8" s="585">
        <v>5</v>
      </c>
      <c r="F8" s="586">
        <v>6</v>
      </c>
      <c r="G8" s="587">
        <v>7</v>
      </c>
      <c r="H8" s="586">
        <v>8</v>
      </c>
      <c r="I8" s="585">
        <v>9</v>
      </c>
      <c r="J8" s="586">
        <v>10</v>
      </c>
      <c r="K8" s="586">
        <v>11</v>
      </c>
      <c r="L8" s="588">
        <v>12</v>
      </c>
      <c r="M8" s="583">
        <v>13</v>
      </c>
    </row>
    <row r="9" spans="1:13">
      <c r="A9" s="590">
        <v>1</v>
      </c>
      <c r="B9" s="591"/>
      <c r="C9" s="592"/>
      <c r="D9" s="593"/>
      <c r="E9" s="594"/>
      <c r="F9" s="595"/>
      <c r="G9" s="596"/>
      <c r="H9" s="596"/>
      <c r="I9" s="597"/>
      <c r="J9" s="598"/>
      <c r="K9" s="599"/>
      <c r="L9" s="600"/>
      <c r="M9" s="601"/>
    </row>
    <row r="10" spans="1:13">
      <c r="A10" s="602">
        <v>2</v>
      </c>
      <c r="B10" s="591"/>
      <c r="C10" s="592"/>
      <c r="D10" s="603"/>
      <c r="E10" s="604"/>
      <c r="F10" s="595"/>
      <c r="G10" s="595"/>
      <c r="H10" s="595"/>
      <c r="I10" s="605"/>
      <c r="J10" s="606"/>
      <c r="K10" s="607"/>
      <c r="L10" s="608"/>
      <c r="M10" s="609"/>
    </row>
    <row r="11" spans="1:13">
      <c r="A11" s="602">
        <v>3</v>
      </c>
      <c r="B11" s="591"/>
      <c r="C11" s="592"/>
      <c r="D11" s="603"/>
      <c r="E11" s="604"/>
      <c r="F11" s="570"/>
      <c r="G11" s="595"/>
      <c r="H11" s="595"/>
      <c r="I11" s="605"/>
      <c r="J11" s="606"/>
      <c r="K11" s="607"/>
      <c r="L11" s="608"/>
      <c r="M11" s="609"/>
    </row>
    <row r="12" spans="1:13">
      <c r="A12" s="602">
        <v>4</v>
      </c>
      <c r="B12" s="591"/>
      <c r="C12" s="592"/>
      <c r="D12" s="603"/>
      <c r="E12" s="604"/>
      <c r="F12" s="595"/>
      <c r="G12" s="595"/>
      <c r="H12" s="595"/>
      <c r="I12" s="605"/>
      <c r="J12" s="606"/>
      <c r="K12" s="607"/>
      <c r="L12" s="608"/>
      <c r="M12" s="609"/>
    </row>
    <row r="13" spans="1:13">
      <c r="A13" s="602">
        <v>5</v>
      </c>
      <c r="B13" s="591"/>
      <c r="C13" s="592"/>
      <c r="D13" s="603"/>
      <c r="E13" s="604"/>
      <c r="F13" s="595"/>
      <c r="G13" s="595"/>
      <c r="H13" s="595"/>
      <c r="I13" s="605"/>
      <c r="J13" s="606"/>
      <c r="K13" s="607"/>
      <c r="L13" s="608"/>
      <c r="M13" s="609"/>
    </row>
    <row r="14" spans="1:13">
      <c r="A14" s="602">
        <v>6</v>
      </c>
      <c r="B14" s="591"/>
      <c r="C14" s="592"/>
      <c r="D14" s="603"/>
      <c r="E14" s="604"/>
      <c r="F14" s="595"/>
      <c r="G14" s="595"/>
      <c r="H14" s="595"/>
      <c r="I14" s="605"/>
      <c r="J14" s="606"/>
      <c r="K14" s="607"/>
      <c r="L14" s="608"/>
      <c r="M14" s="609"/>
    </row>
    <row r="15" spans="1:13">
      <c r="A15" s="602">
        <v>7</v>
      </c>
      <c r="B15" s="591"/>
      <c r="C15" s="592"/>
      <c r="D15" s="603"/>
      <c r="E15" s="604"/>
      <c r="F15" s="595"/>
      <c r="G15" s="595"/>
      <c r="H15" s="595"/>
      <c r="I15" s="605"/>
      <c r="J15" s="606"/>
      <c r="K15" s="607"/>
      <c r="L15" s="608"/>
      <c r="M15" s="609"/>
    </row>
    <row r="16" spans="1:13">
      <c r="A16" s="602">
        <v>8</v>
      </c>
      <c r="B16" s="591"/>
      <c r="C16" s="592"/>
      <c r="D16" s="603"/>
      <c r="E16" s="604"/>
      <c r="F16" s="595"/>
      <c r="G16" s="595"/>
      <c r="H16" s="595"/>
      <c r="I16" s="605"/>
      <c r="J16" s="606"/>
      <c r="K16" s="607"/>
      <c r="L16" s="608"/>
      <c r="M16" s="609"/>
    </row>
    <row r="17" spans="1:13">
      <c r="A17" s="602">
        <v>9</v>
      </c>
      <c r="B17" s="591"/>
      <c r="C17" s="592"/>
      <c r="D17" s="603"/>
      <c r="E17" s="604"/>
      <c r="F17" s="595"/>
      <c r="G17" s="595"/>
      <c r="H17" s="595"/>
      <c r="I17" s="605"/>
      <c r="J17" s="606"/>
      <c r="K17" s="607"/>
      <c r="L17" s="608"/>
      <c r="M17" s="609"/>
    </row>
    <row r="18" spans="1:13">
      <c r="A18" s="602">
        <v>10</v>
      </c>
      <c r="B18" s="591"/>
      <c r="C18" s="592"/>
      <c r="D18" s="603"/>
      <c r="E18" s="604"/>
      <c r="F18" s="595"/>
      <c r="G18" s="595"/>
      <c r="H18" s="595"/>
      <c r="I18" s="605"/>
      <c r="J18" s="606"/>
      <c r="K18" s="607"/>
      <c r="L18" s="608"/>
      <c r="M18" s="609"/>
    </row>
    <row r="19" spans="1:13">
      <c r="A19" s="602">
        <v>11</v>
      </c>
      <c r="B19" s="591"/>
      <c r="C19" s="592"/>
      <c r="D19" s="603"/>
      <c r="E19" s="604"/>
      <c r="F19" s="595"/>
      <c r="G19" s="595"/>
      <c r="H19" s="595"/>
      <c r="I19" s="605"/>
      <c r="J19" s="606"/>
      <c r="K19" s="607"/>
      <c r="L19" s="608"/>
      <c r="M19" s="609"/>
    </row>
    <row r="20" spans="1:13">
      <c r="A20" s="602">
        <v>12</v>
      </c>
      <c r="B20" s="591"/>
      <c r="C20" s="592"/>
      <c r="D20" s="603"/>
      <c r="E20" s="604"/>
      <c r="F20" s="595"/>
      <c r="G20" s="595"/>
      <c r="H20" s="595"/>
      <c r="I20" s="605"/>
      <c r="J20" s="606"/>
      <c r="K20" s="607"/>
      <c r="L20" s="608"/>
      <c r="M20" s="609"/>
    </row>
    <row r="21" spans="1:13">
      <c r="A21" s="602">
        <v>13</v>
      </c>
      <c r="B21" s="591"/>
      <c r="C21" s="592"/>
      <c r="D21" s="603"/>
      <c r="E21" s="604"/>
      <c r="F21" s="595"/>
      <c r="G21" s="595"/>
      <c r="H21" s="595"/>
      <c r="I21" s="605"/>
      <c r="J21" s="606"/>
      <c r="K21" s="607"/>
      <c r="L21" s="608"/>
      <c r="M21" s="609"/>
    </row>
    <row r="22" spans="1:13">
      <c r="A22" s="602">
        <v>14</v>
      </c>
      <c r="B22" s="591"/>
      <c r="C22" s="592"/>
      <c r="D22" s="603"/>
      <c r="E22" s="604"/>
      <c r="F22" s="595"/>
      <c r="G22" s="595"/>
      <c r="H22" s="595"/>
      <c r="I22" s="605"/>
      <c r="J22" s="606"/>
      <c r="K22" s="607"/>
      <c r="L22" s="608"/>
      <c r="M22" s="609"/>
    </row>
    <row r="23" spans="1:13">
      <c r="A23" s="602">
        <v>15</v>
      </c>
      <c r="B23" s="591"/>
      <c r="C23" s="592"/>
      <c r="D23" s="603"/>
      <c r="E23" s="604"/>
      <c r="F23" s="595"/>
      <c r="G23" s="595"/>
      <c r="H23" s="595"/>
      <c r="I23" s="605"/>
      <c r="J23" s="606"/>
      <c r="K23" s="607"/>
      <c r="L23" s="608"/>
      <c r="M23" s="609"/>
    </row>
    <row r="24" spans="1:13">
      <c r="A24" s="602">
        <v>16</v>
      </c>
      <c r="B24" s="591"/>
      <c r="C24" s="592"/>
      <c r="D24" s="603"/>
      <c r="E24" s="604"/>
      <c r="F24" s="595"/>
      <c r="G24" s="595"/>
      <c r="H24" s="595"/>
      <c r="I24" s="605"/>
      <c r="J24" s="606"/>
      <c r="K24" s="607"/>
      <c r="L24" s="608"/>
      <c r="M24" s="609"/>
    </row>
    <row r="25" spans="1:13">
      <c r="A25" s="602">
        <v>17</v>
      </c>
      <c r="B25" s="591"/>
      <c r="C25" s="592"/>
      <c r="D25" s="603"/>
      <c r="E25" s="604"/>
      <c r="F25" s="595"/>
      <c r="G25" s="595"/>
      <c r="H25" s="595"/>
      <c r="I25" s="605"/>
      <c r="J25" s="606"/>
      <c r="K25" s="607"/>
      <c r="L25" s="608"/>
      <c r="M25" s="609"/>
    </row>
    <row r="26" spans="1:13">
      <c r="A26" s="602">
        <v>18</v>
      </c>
      <c r="B26" s="591"/>
      <c r="C26" s="592"/>
      <c r="D26" s="603"/>
      <c r="E26" s="604"/>
      <c r="F26" s="595"/>
      <c r="G26" s="595"/>
      <c r="H26" s="595"/>
      <c r="I26" s="605"/>
      <c r="J26" s="606"/>
      <c r="K26" s="607"/>
      <c r="L26" s="608"/>
      <c r="M26" s="609"/>
    </row>
    <row r="27" spans="1:13">
      <c r="A27" s="602">
        <v>19</v>
      </c>
      <c r="B27" s="591"/>
      <c r="C27" s="592"/>
      <c r="D27" s="603"/>
      <c r="E27" s="604"/>
      <c r="F27" s="595"/>
      <c r="G27" s="595"/>
      <c r="H27" s="595"/>
      <c r="I27" s="605"/>
      <c r="J27" s="606"/>
      <c r="K27" s="607"/>
      <c r="L27" s="608"/>
      <c r="M27" s="609"/>
    </row>
    <row r="28" spans="1:13">
      <c r="A28" s="610" t="s">
        <v>256</v>
      </c>
      <c r="B28" s="611"/>
      <c r="C28" s="612"/>
      <c r="D28" s="613"/>
      <c r="E28" s="614"/>
      <c r="F28" s="615"/>
      <c r="G28" s="615"/>
      <c r="H28" s="615"/>
      <c r="I28" s="616"/>
      <c r="J28" s="617"/>
      <c r="K28" s="618"/>
      <c r="L28" s="619"/>
      <c r="M28" s="620"/>
    </row>
    <row r="29" spans="1:13">
      <c r="A29" s="637"/>
      <c r="B29" s="637"/>
      <c r="C29" s="637"/>
      <c r="D29" s="637"/>
      <c r="E29" s="637"/>
      <c r="F29" s="637"/>
      <c r="G29" s="637"/>
      <c r="H29" s="637"/>
      <c r="I29" s="637"/>
      <c r="J29" s="637"/>
      <c r="K29" s="637"/>
      <c r="L29" s="637"/>
      <c r="M29" s="637"/>
    </row>
    <row r="30" spans="1:13" ht="16.5" customHeight="1">
      <c r="A30" s="621" t="s">
        <v>459</v>
      </c>
      <c r="B30" s="642" t="s">
        <v>520</v>
      </c>
      <c r="C30" s="642"/>
      <c r="D30" s="642"/>
      <c r="E30" s="642"/>
      <c r="F30" s="642"/>
      <c r="G30" s="642"/>
      <c r="H30" s="642"/>
      <c r="I30" s="642"/>
      <c r="J30" s="642"/>
      <c r="K30" s="642"/>
      <c r="L30" s="642"/>
      <c r="M30" s="642"/>
    </row>
    <row r="31" spans="1:13" ht="39" customHeight="1">
      <c r="A31" s="622" t="s">
        <v>479</v>
      </c>
      <c r="B31" s="641" t="s">
        <v>521</v>
      </c>
      <c r="C31" s="641"/>
      <c r="D31" s="641"/>
      <c r="E31" s="641"/>
      <c r="F31" s="641"/>
      <c r="G31" s="641"/>
      <c r="H31" s="641"/>
      <c r="I31" s="641"/>
      <c r="J31" s="641"/>
      <c r="K31" s="641"/>
      <c r="L31" s="641"/>
      <c r="M31" s="641"/>
    </row>
    <row r="32" spans="1:13" ht="44.25" customHeight="1">
      <c r="A32" s="622" t="s">
        <v>480</v>
      </c>
      <c r="B32" s="641" t="s">
        <v>586</v>
      </c>
      <c r="C32" s="641"/>
      <c r="D32" s="641"/>
      <c r="E32" s="641"/>
      <c r="F32" s="641"/>
      <c r="G32" s="641"/>
      <c r="H32" s="641"/>
      <c r="I32" s="641"/>
      <c r="J32" s="641"/>
      <c r="K32" s="641"/>
      <c r="L32" s="641"/>
      <c r="M32" s="641"/>
    </row>
    <row r="33" spans="1:13" ht="28.9" customHeight="1">
      <c r="A33" s="621" t="s">
        <v>481</v>
      </c>
      <c r="B33" s="641" t="s">
        <v>554</v>
      </c>
      <c r="C33" s="641"/>
      <c r="D33" s="641"/>
      <c r="E33" s="641"/>
      <c r="F33" s="641"/>
      <c r="G33" s="641"/>
      <c r="H33" s="641"/>
      <c r="I33" s="641"/>
      <c r="J33" s="641"/>
      <c r="K33" s="641"/>
      <c r="L33" s="641"/>
      <c r="M33" s="641"/>
    </row>
    <row r="34" spans="1:13" s="624" customFormat="1" ht="17.25" customHeight="1">
      <c r="A34" s="623" t="s">
        <v>530</v>
      </c>
      <c r="B34" s="643" t="s">
        <v>577</v>
      </c>
      <c r="C34" s="643"/>
      <c r="D34" s="643"/>
      <c r="E34" s="643"/>
      <c r="F34" s="643"/>
      <c r="G34" s="643"/>
      <c r="H34" s="643"/>
      <c r="I34" s="643"/>
      <c r="J34" s="643"/>
      <c r="K34" s="643"/>
      <c r="L34" s="643"/>
      <c r="M34" s="643"/>
    </row>
    <row r="35" spans="1:13" ht="17.25" customHeight="1">
      <c r="A35" s="621"/>
      <c r="B35" s="641"/>
      <c r="C35" s="641"/>
      <c r="D35" s="641"/>
      <c r="E35" s="641"/>
      <c r="F35" s="641"/>
      <c r="G35" s="641"/>
      <c r="H35" s="641"/>
      <c r="I35" s="641"/>
      <c r="J35" s="641"/>
      <c r="K35" s="641"/>
      <c r="L35" s="641"/>
      <c r="M35" s="641"/>
    </row>
    <row r="36" spans="1:13" s="398" customFormat="1" ht="27" customHeight="1">
      <c r="A36" s="638" t="s">
        <v>93</v>
      </c>
      <c r="B36" s="638"/>
      <c r="C36" s="625"/>
      <c r="D36" s="564"/>
      <c r="E36" s="625"/>
      <c r="F36" s="625"/>
      <c r="G36" s="564"/>
      <c r="H36" s="625"/>
      <c r="I36" s="625"/>
      <c r="J36" s="564"/>
      <c r="K36" s="553"/>
      <c r="L36" s="625"/>
      <c r="M36" s="564"/>
    </row>
    <row r="37" spans="1:13" s="398" customFormat="1" ht="15" customHeight="1">
      <c r="A37" s="625"/>
      <c r="B37" s="564"/>
      <c r="C37" s="626"/>
      <c r="D37" s="627"/>
      <c r="E37" s="626"/>
      <c r="F37" s="625"/>
      <c r="G37" s="564"/>
      <c r="H37" s="628"/>
      <c r="I37" s="625"/>
      <c r="J37" s="564"/>
      <c r="K37" s="553"/>
      <c r="L37" s="625"/>
      <c r="M37" s="564"/>
    </row>
    <row r="38" spans="1:13" s="550" customFormat="1" ht="22.9" customHeight="1">
      <c r="A38" s="625"/>
      <c r="B38" s="564"/>
      <c r="C38" s="631" t="s">
        <v>248</v>
      </c>
      <c r="D38" s="631"/>
      <c r="E38" s="631"/>
      <c r="F38" s="625"/>
      <c r="G38" s="564"/>
      <c r="H38" s="639" t="s">
        <v>387</v>
      </c>
      <c r="I38" s="629"/>
      <c r="J38" s="564"/>
      <c r="K38" s="553"/>
      <c r="L38" s="625"/>
      <c r="M38" s="564"/>
    </row>
    <row r="39" spans="1:13" s="550" customFormat="1" ht="40.5" customHeight="1">
      <c r="A39" s="625"/>
      <c r="B39" s="564"/>
      <c r="C39" s="625"/>
      <c r="D39" s="564"/>
      <c r="E39" s="625"/>
      <c r="F39" s="625"/>
      <c r="G39" s="564"/>
      <c r="H39" s="640"/>
      <c r="I39" s="629"/>
      <c r="J39" s="564"/>
      <c r="K39" s="553"/>
      <c r="L39" s="625"/>
      <c r="M39" s="564"/>
    </row>
    <row r="40" spans="1:13" s="550" customFormat="1" ht="21" customHeight="1">
      <c r="A40" s="625"/>
      <c r="B40" s="564"/>
      <c r="C40" s="631" t="s">
        <v>123</v>
      </c>
      <c r="D40" s="631"/>
      <c r="E40" s="631"/>
      <c r="F40" s="625"/>
      <c r="G40" s="564"/>
      <c r="H40" s="625"/>
      <c r="I40" s="625"/>
      <c r="J40" s="564"/>
      <c r="K40" s="553"/>
      <c r="L40" s="625"/>
      <c r="M40" s="564"/>
    </row>
    <row r="41" spans="1:13" s="550" customFormat="1" ht="15" customHeight="1">
      <c r="A41" s="226"/>
      <c r="B41" s="226"/>
      <c r="C41" s="226"/>
      <c r="D41" s="226"/>
      <c r="E41" s="575"/>
      <c r="F41" s="226"/>
      <c r="G41" s="226"/>
      <c r="H41" s="226"/>
      <c r="I41" s="226"/>
      <c r="J41" s="226"/>
      <c r="K41" s="396"/>
      <c r="L41" s="226"/>
      <c r="M41" s="226"/>
    </row>
    <row r="42" spans="1:13" s="550" customFormat="1">
      <c r="A42" s="226"/>
      <c r="B42" s="226"/>
      <c r="C42" s="226"/>
      <c r="D42" s="226"/>
      <c r="E42" s="575"/>
      <c r="F42" s="226"/>
      <c r="G42" s="226"/>
      <c r="H42" s="226"/>
      <c r="I42" s="226"/>
      <c r="J42" s="226"/>
      <c r="K42" s="396"/>
      <c r="L42" s="226"/>
      <c r="M42" s="226"/>
    </row>
    <row r="43" spans="1:13" s="550" customFormat="1">
      <c r="A43" s="226"/>
      <c r="B43" s="226"/>
      <c r="C43" s="226"/>
      <c r="D43" s="226"/>
      <c r="E43" s="575"/>
      <c r="F43" s="226"/>
      <c r="G43" s="226"/>
      <c r="H43" s="226"/>
      <c r="I43" s="226"/>
      <c r="J43" s="226"/>
      <c r="K43" s="396"/>
      <c r="L43" s="226"/>
      <c r="M43" s="226"/>
    </row>
    <row r="44" spans="1:13">
      <c r="A44" s="226"/>
      <c r="B44" s="226"/>
      <c r="C44" s="226"/>
      <c r="D44" s="226"/>
      <c r="F44" s="226"/>
      <c r="G44" s="226"/>
      <c r="H44" s="226"/>
      <c r="I44" s="226"/>
      <c r="J44" s="226"/>
      <c r="K44" s="396"/>
      <c r="L44" s="226"/>
      <c r="M44" s="226"/>
    </row>
    <row r="45" spans="1:13" s="227" customFormat="1">
      <c r="A45" s="226"/>
      <c r="B45" s="226"/>
      <c r="C45" s="226"/>
      <c r="D45" s="226"/>
      <c r="E45" s="226"/>
      <c r="F45" s="226"/>
      <c r="G45" s="226"/>
      <c r="H45" s="226"/>
      <c r="I45" s="226"/>
      <c r="J45" s="226"/>
      <c r="K45" s="396"/>
      <c r="L45" s="226"/>
      <c r="M45" s="226"/>
    </row>
    <row r="46" spans="1:13" s="227" customFormat="1">
      <c r="A46" s="575"/>
      <c r="B46" s="575"/>
      <c r="C46" s="575"/>
      <c r="D46" s="575"/>
      <c r="E46" s="575"/>
      <c r="F46" s="630"/>
      <c r="G46" s="630"/>
      <c r="H46" s="630"/>
      <c r="I46" s="575"/>
      <c r="J46" s="575"/>
      <c r="K46" s="624"/>
      <c r="L46" s="575"/>
      <c r="M46" s="575"/>
    </row>
    <row r="47" spans="1:13" s="227" customFormat="1" ht="15" customHeight="1">
      <c r="A47" s="575"/>
      <c r="B47" s="575"/>
      <c r="C47" s="575"/>
      <c r="D47" s="575"/>
      <c r="E47" s="575"/>
      <c r="F47" s="630"/>
      <c r="G47" s="630"/>
      <c r="H47" s="630"/>
      <c r="I47" s="575"/>
      <c r="J47" s="575"/>
      <c r="K47" s="624"/>
      <c r="L47" s="575"/>
      <c r="M47" s="575"/>
    </row>
    <row r="48" spans="1:13" s="227" customFormat="1">
      <c r="A48" s="575"/>
      <c r="B48" s="575"/>
      <c r="C48" s="575"/>
      <c r="D48" s="575"/>
      <c r="E48" s="575"/>
      <c r="F48" s="630"/>
      <c r="G48" s="630"/>
      <c r="H48" s="630"/>
      <c r="I48" s="575"/>
      <c r="J48" s="575"/>
      <c r="K48" s="624"/>
      <c r="L48" s="575"/>
      <c r="M48" s="575"/>
    </row>
    <row r="49" spans="1:13" s="226" customFormat="1">
      <c r="A49" s="575"/>
      <c r="B49" s="575"/>
      <c r="C49" s="575"/>
      <c r="D49" s="575"/>
      <c r="E49" s="575"/>
      <c r="F49" s="630"/>
      <c r="G49" s="630"/>
      <c r="H49" s="630"/>
      <c r="I49" s="575"/>
      <c r="J49" s="575"/>
      <c r="K49" s="624"/>
      <c r="L49" s="575"/>
      <c r="M49" s="575"/>
    </row>
    <row r="50" spans="1:13" s="226" customFormat="1">
      <c r="A50" s="575"/>
      <c r="B50" s="575"/>
      <c r="C50" s="575"/>
      <c r="D50" s="575"/>
      <c r="E50" s="575"/>
      <c r="F50" s="630"/>
      <c r="G50" s="630"/>
      <c r="H50" s="630"/>
      <c r="I50" s="575"/>
      <c r="J50" s="575"/>
      <c r="K50" s="624"/>
      <c r="L50" s="575"/>
      <c r="M50" s="575"/>
    </row>
    <row r="51" spans="1:13" s="226" customFormat="1">
      <c r="A51" s="575"/>
      <c r="B51" s="575"/>
      <c r="C51" s="575"/>
      <c r="D51" s="575"/>
      <c r="E51" s="575"/>
      <c r="F51" s="630"/>
      <c r="G51" s="630"/>
      <c r="H51" s="630"/>
      <c r="I51" s="575"/>
      <c r="J51" s="575"/>
      <c r="K51" s="624"/>
      <c r="L51" s="575"/>
      <c r="M51" s="575"/>
    </row>
    <row r="52" spans="1:13" s="226" customFormat="1">
      <c r="A52" s="575"/>
      <c r="B52" s="575"/>
      <c r="C52" s="575"/>
      <c r="D52" s="575"/>
      <c r="E52" s="575"/>
      <c r="F52" s="630"/>
      <c r="G52" s="630"/>
      <c r="H52" s="630"/>
      <c r="I52" s="575"/>
      <c r="J52" s="575"/>
      <c r="K52" s="624"/>
      <c r="L52" s="575"/>
      <c r="M52" s="575"/>
    </row>
    <row r="53" spans="1:13" s="226" customFormat="1">
      <c r="A53" s="575"/>
      <c r="B53" s="575"/>
      <c r="C53" s="575"/>
      <c r="D53" s="575"/>
      <c r="E53" s="575"/>
      <c r="F53" s="630"/>
      <c r="G53" s="630"/>
      <c r="H53" s="630"/>
      <c r="I53" s="575"/>
      <c r="J53" s="575"/>
      <c r="K53" s="624"/>
      <c r="L53" s="575"/>
      <c r="M53" s="575"/>
    </row>
    <row r="54" spans="1:13" s="226" customFormat="1">
      <c r="A54" s="575"/>
      <c r="B54" s="575"/>
      <c r="C54" s="575"/>
      <c r="D54" s="575"/>
      <c r="E54" s="575"/>
      <c r="F54" s="630"/>
      <c r="G54" s="630"/>
      <c r="H54" s="630"/>
      <c r="I54" s="575"/>
      <c r="J54" s="575"/>
      <c r="K54" s="624"/>
      <c r="L54" s="575"/>
      <c r="M54" s="575"/>
    </row>
  </sheetData>
  <mergeCells count="13">
    <mergeCell ref="C40:E40"/>
    <mergeCell ref="E6:H6"/>
    <mergeCell ref="I6:L6"/>
    <mergeCell ref="A29:M29"/>
    <mergeCell ref="A36:B36"/>
    <mergeCell ref="C38:E38"/>
    <mergeCell ref="H38:H39"/>
    <mergeCell ref="B35:M35"/>
    <mergeCell ref="B33:M33"/>
    <mergeCell ref="B32:M32"/>
    <mergeCell ref="B31:M31"/>
    <mergeCell ref="B30:M30"/>
    <mergeCell ref="B34:M34"/>
  </mergeCells>
  <dataValidations count="3">
    <dataValidation allowBlank="1" showInputMessage="1" showErrorMessage="1" error="თვე/დღე/წელი" prompt="თვე/დღე/წელი" sqref="B9:B28"/>
    <dataValidation type="list" allowBlank="1" showInputMessage="1" showErrorMessage="1" errorTitle="შემოსავლის ტიპის შევსების წესი" error="ველში იწერება შემდეგი შემოსავლის ტიპებიდან ერთ-ერთი:_x000a_- ფულადი შემოწირულობები_x000a_- არაფულადი შემოწირულობები_x000a_- საწევრო_x000a_" sqref="C9:C28">
      <formula1>"ფულადი შემოწირულობა, არაფულადი შემოწირულობა, საწევრო"</formula1>
    </dataValidation>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F9:F10 F12:F28">
      <formula1>11</formula1>
    </dataValidation>
  </dataValidations>
  <printOptions gridLines="1"/>
  <pageMargins left="0.11810804899387577" right="0.11810804899387577" top="0.354329615048119" bottom="0.354329615048119" header="0.31496062992125984" footer="0.31496062992125984"/>
  <pageSetup scale="6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I46"/>
  <sheetViews>
    <sheetView showGridLines="0" view="pageBreakPreview" topLeftCell="A25" zoomScale="80" zoomScaleNormal="100" zoomScaleSheetLayoutView="80" workbookViewId="0">
      <selection activeCell="B25" sqref="B25"/>
    </sheetView>
  </sheetViews>
  <sheetFormatPr defaultColWidth="9.140625" defaultRowHeight="15"/>
  <cols>
    <col min="1" max="1" width="16.28515625" style="2" customWidth="1"/>
    <col min="2" max="2" width="80" style="2" customWidth="1"/>
    <col min="3" max="3" width="16.140625" style="2" customWidth="1"/>
    <col min="4" max="4" width="14.7109375" style="2" customWidth="1"/>
    <col min="5" max="5" width="0.7109375" style="389" customWidth="1"/>
    <col min="6" max="6" width="9.140625" style="2"/>
    <col min="7" max="7" width="15.85546875" style="2" bestFit="1" customWidth="1"/>
    <col min="8" max="16384" width="9.140625" style="2"/>
  </cols>
  <sheetData>
    <row r="1" spans="1:7">
      <c r="A1" s="71" t="s">
        <v>522</v>
      </c>
      <c r="B1" s="72"/>
      <c r="C1" s="646" t="s">
        <v>94</v>
      </c>
      <c r="D1" s="646"/>
      <c r="E1" s="103"/>
    </row>
    <row r="2" spans="1:7">
      <c r="A2" s="72" t="s">
        <v>124</v>
      </c>
      <c r="B2" s="72"/>
      <c r="C2" s="644">
        <f>'ფორმა N1'!M2</f>
        <v>0</v>
      </c>
      <c r="D2" s="645"/>
      <c r="E2" s="103"/>
    </row>
    <row r="3" spans="1:7">
      <c r="A3" s="71"/>
      <c r="B3" s="72"/>
      <c r="C3" s="391"/>
      <c r="D3" s="391"/>
      <c r="E3" s="103"/>
    </row>
    <row r="4" spans="1:7">
      <c r="A4" s="73" t="s">
        <v>254</v>
      </c>
      <c r="B4" s="97"/>
      <c r="C4" s="98"/>
      <c r="D4" s="72"/>
      <c r="E4" s="103"/>
    </row>
    <row r="5" spans="1:7">
      <c r="A5" s="188">
        <f>'ფორმა N1'!D4</f>
        <v>0</v>
      </c>
      <c r="B5" s="12"/>
      <c r="C5" s="12"/>
      <c r="E5" s="103"/>
    </row>
    <row r="6" spans="1:7">
      <c r="A6" s="99"/>
      <c r="B6" s="99"/>
      <c r="C6" s="99"/>
      <c r="D6" s="100"/>
      <c r="E6" s="103"/>
    </row>
    <row r="7" spans="1:7">
      <c r="A7" s="72"/>
      <c r="B7" s="72"/>
      <c r="C7" s="72"/>
      <c r="D7" s="72"/>
      <c r="E7" s="103"/>
    </row>
    <row r="8" spans="1:7" s="6" customFormat="1" ht="39" customHeight="1">
      <c r="A8" s="101" t="s">
        <v>64</v>
      </c>
      <c r="B8" s="75" t="s">
        <v>230</v>
      </c>
      <c r="C8" s="75" t="s">
        <v>66</v>
      </c>
      <c r="D8" s="75" t="s">
        <v>67</v>
      </c>
      <c r="E8" s="103"/>
    </row>
    <row r="9" spans="1:7" s="7" customFormat="1" ht="16.5" customHeight="1">
      <c r="A9" s="189">
        <v>1</v>
      </c>
      <c r="B9" s="189" t="s">
        <v>65</v>
      </c>
      <c r="C9" s="81">
        <f>SUM(C10,C26)</f>
        <v>0</v>
      </c>
      <c r="D9" s="81">
        <f>SUM(D10,D26)</f>
        <v>0</v>
      </c>
      <c r="E9" s="103"/>
    </row>
    <row r="10" spans="1:7" s="7" customFormat="1" ht="16.5" customHeight="1">
      <c r="A10" s="83">
        <v>1.1000000000000001</v>
      </c>
      <c r="B10" s="83" t="s">
        <v>69</v>
      </c>
      <c r="C10" s="81">
        <f>SUM(C11,C12,C16,C19,C25,C26)</f>
        <v>0</v>
      </c>
      <c r="D10" s="81">
        <f>SUM(D11,D12,D16,D19,D24,D25)</f>
        <v>0</v>
      </c>
      <c r="E10" s="103"/>
    </row>
    <row r="11" spans="1:7" s="9" customFormat="1" ht="16.5" customHeight="1">
      <c r="A11" s="84" t="s">
        <v>30</v>
      </c>
      <c r="B11" s="84" t="s">
        <v>68</v>
      </c>
      <c r="C11" s="8"/>
      <c r="D11" s="8"/>
      <c r="E11" s="103"/>
    </row>
    <row r="12" spans="1:7" s="10" customFormat="1" ht="16.5" customHeight="1">
      <c r="A12" s="84" t="s">
        <v>31</v>
      </c>
      <c r="B12" s="84" t="s">
        <v>283</v>
      </c>
      <c r="C12" s="102">
        <f>SUM(C14:C15)</f>
        <v>0</v>
      </c>
      <c r="D12" s="102">
        <f>SUM(D14:D15)</f>
        <v>0</v>
      </c>
      <c r="E12" s="103"/>
      <c r="G12" s="65"/>
    </row>
    <row r="13" spans="1:7" s="3" customFormat="1" ht="16.5" customHeight="1">
      <c r="A13" s="93" t="s">
        <v>70</v>
      </c>
      <c r="B13" s="93" t="s">
        <v>286</v>
      </c>
      <c r="C13" s="8"/>
      <c r="D13" s="8"/>
      <c r="E13" s="103"/>
    </row>
    <row r="14" spans="1:7" s="3" customFormat="1" ht="16.5" customHeight="1">
      <c r="A14" s="93" t="s">
        <v>409</v>
      </c>
      <c r="B14" s="93" t="s">
        <v>408</v>
      </c>
      <c r="C14" s="8"/>
      <c r="D14" s="8"/>
      <c r="E14" s="103"/>
    </row>
    <row r="15" spans="1:7" s="3" customFormat="1" ht="16.5" customHeight="1">
      <c r="A15" s="93" t="s">
        <v>410</v>
      </c>
      <c r="B15" s="93" t="s">
        <v>83</v>
      </c>
      <c r="C15" s="8"/>
      <c r="D15" s="8"/>
      <c r="E15" s="103"/>
    </row>
    <row r="16" spans="1:7" s="3" customFormat="1" ht="16.5" customHeight="1">
      <c r="A16" s="84" t="s">
        <v>71</v>
      </c>
      <c r="B16" s="84" t="s">
        <v>72</v>
      </c>
      <c r="C16" s="102">
        <f>SUM(C17:C18)</f>
        <v>0</v>
      </c>
      <c r="D16" s="102">
        <f>SUM(D17:D18)</f>
        <v>0</v>
      </c>
      <c r="E16" s="103"/>
    </row>
    <row r="17" spans="1:5" s="3" customFormat="1" ht="16.5" customHeight="1">
      <c r="A17" s="93" t="s">
        <v>73</v>
      </c>
      <c r="B17" s="93" t="s">
        <v>75</v>
      </c>
      <c r="C17" s="8"/>
      <c r="D17" s="8"/>
      <c r="E17" s="103"/>
    </row>
    <row r="18" spans="1:5" s="3" customFormat="1" ht="32.25" customHeight="1">
      <c r="A18" s="93" t="s">
        <v>74</v>
      </c>
      <c r="B18" s="93" t="s">
        <v>491</v>
      </c>
      <c r="C18" s="8"/>
      <c r="D18" s="8"/>
      <c r="E18" s="103"/>
    </row>
    <row r="19" spans="1:5" s="3" customFormat="1" ht="16.5" customHeight="1">
      <c r="A19" s="84" t="s">
        <v>76</v>
      </c>
      <c r="B19" s="84" t="s">
        <v>363</v>
      </c>
      <c r="C19" s="102">
        <f>SUM(C20:C23)</f>
        <v>0</v>
      </c>
      <c r="D19" s="102">
        <f>SUM(D20:D23)</f>
        <v>0</v>
      </c>
      <c r="E19" s="103"/>
    </row>
    <row r="20" spans="1:5" s="3" customFormat="1" ht="16.5" customHeight="1">
      <c r="A20" s="93" t="s">
        <v>77</v>
      </c>
      <c r="B20" s="93" t="s">
        <v>572</v>
      </c>
      <c r="C20" s="8"/>
      <c r="D20" s="8"/>
      <c r="E20" s="103"/>
    </row>
    <row r="21" spans="1:5" s="3" customFormat="1" ht="30">
      <c r="A21" s="93" t="s">
        <v>78</v>
      </c>
      <c r="B21" s="93" t="s">
        <v>457</v>
      </c>
      <c r="C21" s="8"/>
      <c r="D21" s="8"/>
      <c r="E21" s="103"/>
    </row>
    <row r="22" spans="1:5" s="3" customFormat="1">
      <c r="A22" s="93" t="s">
        <v>79</v>
      </c>
      <c r="B22" s="93" t="s">
        <v>476</v>
      </c>
      <c r="C22" s="8"/>
      <c r="D22" s="8"/>
      <c r="E22" s="103"/>
    </row>
    <row r="23" spans="1:5" s="3" customFormat="1">
      <c r="A23" s="93" t="s">
        <v>80</v>
      </c>
      <c r="B23" s="93" t="s">
        <v>523</v>
      </c>
      <c r="C23" s="8"/>
      <c r="D23" s="8"/>
      <c r="E23" s="103"/>
    </row>
    <row r="24" spans="1:5" s="3" customFormat="1" ht="16.5" customHeight="1">
      <c r="A24" s="84" t="s">
        <v>81</v>
      </c>
      <c r="B24" s="84" t="s">
        <v>378</v>
      </c>
      <c r="C24" s="215"/>
      <c r="D24" s="8"/>
      <c r="E24" s="103"/>
    </row>
    <row r="25" spans="1:5" s="3" customFormat="1">
      <c r="A25" s="84" t="s">
        <v>232</v>
      </c>
      <c r="B25" s="84" t="s">
        <v>384</v>
      </c>
      <c r="C25" s="8"/>
      <c r="D25" s="8"/>
      <c r="E25" s="103"/>
    </row>
    <row r="26" spans="1:5" ht="16.5" customHeight="1">
      <c r="A26" s="83">
        <v>1.2</v>
      </c>
      <c r="B26" s="83" t="s">
        <v>82</v>
      </c>
      <c r="C26" s="81">
        <f>SUM(C27,C35)</f>
        <v>0</v>
      </c>
      <c r="D26" s="81">
        <f>SUM(D27,D35)</f>
        <v>0</v>
      </c>
      <c r="E26" s="103"/>
    </row>
    <row r="27" spans="1:5" ht="16.5" customHeight="1">
      <c r="A27" s="84" t="s">
        <v>32</v>
      </c>
      <c r="B27" s="84" t="s">
        <v>286</v>
      </c>
      <c r="C27" s="102">
        <f>SUM(C28:C30)</f>
        <v>0</v>
      </c>
      <c r="D27" s="102">
        <f>SUM(D28:D30)</f>
        <v>0</v>
      </c>
      <c r="E27" s="103"/>
    </row>
    <row r="28" spans="1:5">
      <c r="A28" s="197" t="s">
        <v>84</v>
      </c>
      <c r="B28" s="197" t="s">
        <v>284</v>
      </c>
      <c r="C28" s="8"/>
      <c r="D28" s="8"/>
      <c r="E28" s="103"/>
    </row>
    <row r="29" spans="1:5">
      <c r="A29" s="197" t="s">
        <v>85</v>
      </c>
      <c r="B29" s="197" t="s">
        <v>287</v>
      </c>
      <c r="C29" s="8"/>
      <c r="D29" s="8"/>
      <c r="E29" s="103"/>
    </row>
    <row r="30" spans="1:5">
      <c r="A30" s="197" t="s">
        <v>385</v>
      </c>
      <c r="B30" s="197" t="s">
        <v>285</v>
      </c>
      <c r="C30" s="8"/>
      <c r="D30" s="8"/>
      <c r="E30" s="103"/>
    </row>
    <row r="31" spans="1:5">
      <c r="A31" s="84" t="s">
        <v>33</v>
      </c>
      <c r="B31" s="84" t="s">
        <v>408</v>
      </c>
      <c r="C31" s="102">
        <f>SUM(C32:C34)</f>
        <v>0</v>
      </c>
      <c r="D31" s="102">
        <f>SUM(D32:D34)</f>
        <v>0</v>
      </c>
      <c r="E31" s="103"/>
    </row>
    <row r="32" spans="1:5">
      <c r="A32" s="197" t="s">
        <v>12</v>
      </c>
      <c r="B32" s="197" t="s">
        <v>411</v>
      </c>
      <c r="C32" s="8"/>
      <c r="D32" s="8"/>
      <c r="E32" s="103"/>
    </row>
    <row r="33" spans="1:9">
      <c r="A33" s="197" t="s">
        <v>13</v>
      </c>
      <c r="B33" s="197" t="s">
        <v>412</v>
      </c>
      <c r="C33" s="8"/>
      <c r="D33" s="8"/>
      <c r="E33" s="103"/>
    </row>
    <row r="34" spans="1:9">
      <c r="A34" s="197" t="s">
        <v>261</v>
      </c>
      <c r="B34" s="197" t="s">
        <v>413</v>
      </c>
      <c r="C34" s="8"/>
      <c r="D34" s="8"/>
      <c r="E34" s="103"/>
    </row>
    <row r="35" spans="1:9" ht="31.5" customHeight="1">
      <c r="A35" s="84" t="s">
        <v>34</v>
      </c>
      <c r="B35" s="208" t="s">
        <v>482</v>
      </c>
      <c r="C35" s="8"/>
      <c r="D35" s="8"/>
      <c r="E35" s="103"/>
    </row>
    <row r="36" spans="1:9">
      <c r="D36" s="25"/>
      <c r="E36" s="104"/>
      <c r="F36" s="25"/>
    </row>
    <row r="37" spans="1:9">
      <c r="A37" s="1"/>
      <c r="D37" s="25"/>
      <c r="E37" s="104"/>
      <c r="F37" s="25"/>
    </row>
    <row r="38" spans="1:9">
      <c r="D38" s="25"/>
      <c r="E38" s="104"/>
      <c r="F38" s="25"/>
    </row>
    <row r="39" spans="1:9">
      <c r="D39" s="25"/>
      <c r="E39" s="104"/>
      <c r="F39" s="25"/>
    </row>
    <row r="40" spans="1:9">
      <c r="A40" s="66" t="s">
        <v>93</v>
      </c>
      <c r="D40" s="25"/>
      <c r="E40" s="104"/>
      <c r="F40" s="25"/>
    </row>
    <row r="41" spans="1:9">
      <c r="D41" s="25"/>
      <c r="E41" s="549"/>
      <c r="F41" s="549"/>
      <c r="G41" s="423"/>
      <c r="H41" s="423"/>
      <c r="I41" s="423"/>
    </row>
    <row r="42" spans="1:9">
      <c r="D42" s="105"/>
      <c r="E42" s="549"/>
      <c r="F42" s="549"/>
      <c r="G42" s="423"/>
      <c r="H42" s="423"/>
      <c r="I42" s="423"/>
    </row>
    <row r="43" spans="1:9">
      <c r="A43" s="423"/>
      <c r="B43" s="66" t="s">
        <v>251</v>
      </c>
      <c r="D43" s="105"/>
      <c r="E43" s="549"/>
      <c r="F43" s="549"/>
      <c r="G43" s="423"/>
      <c r="H43" s="423"/>
      <c r="I43" s="423"/>
    </row>
    <row r="44" spans="1:9">
      <c r="A44" s="423"/>
      <c r="B44" s="2" t="s">
        <v>250</v>
      </c>
      <c r="D44" s="105"/>
      <c r="E44" s="549"/>
      <c r="F44" s="549"/>
      <c r="G44" s="423"/>
      <c r="H44" s="423"/>
      <c r="I44" s="423"/>
    </row>
    <row r="45" spans="1:9" s="423" customFormat="1" ht="12.75">
      <c r="B45" s="62" t="s">
        <v>123</v>
      </c>
      <c r="D45" s="549"/>
      <c r="E45" s="549"/>
      <c r="F45" s="549"/>
    </row>
    <row r="46" spans="1:9">
      <c r="D46" s="25"/>
      <c r="E46" s="104"/>
      <c r="F46" s="25"/>
    </row>
  </sheetData>
  <mergeCells count="2">
    <mergeCell ref="C2:D2"/>
    <mergeCell ref="C1:D1"/>
  </mergeCells>
  <printOptions gridLines="1"/>
  <pageMargins left="0.19685039370078741" right="0.19685039370078741" top="0.19685039370078741" bottom="0.19685039370078741" header="0.15748031496062992" footer="0.15748031496062992"/>
  <pageSetup paperSize="9" scale="8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L46"/>
  <sheetViews>
    <sheetView showGridLines="0" view="pageBreakPreview" topLeftCell="A16" zoomScale="80" zoomScaleNormal="100" zoomScaleSheetLayoutView="80" workbookViewId="0">
      <selection activeCell="C31" sqref="C31"/>
    </sheetView>
  </sheetViews>
  <sheetFormatPr defaultColWidth="9.140625" defaultRowHeight="15"/>
  <cols>
    <col min="1" max="1" width="14.28515625" style="20" bestFit="1" customWidth="1"/>
    <col min="2" max="2" width="80" style="205" customWidth="1"/>
    <col min="3" max="3" width="16.5703125" style="20" customWidth="1"/>
    <col min="4" max="4" width="14.28515625" style="20" customWidth="1"/>
    <col min="5" max="5" width="0.42578125" style="19" customWidth="1"/>
    <col min="6" max="16384" width="9.140625" style="20"/>
  </cols>
  <sheetData>
    <row r="1" spans="1:12" s="6" customFormat="1">
      <c r="A1" s="71" t="s">
        <v>252</v>
      </c>
      <c r="B1" s="201"/>
      <c r="C1" s="646" t="s">
        <v>94</v>
      </c>
      <c r="D1" s="646"/>
      <c r="E1" s="106"/>
    </row>
    <row r="2" spans="1:12" s="6" customFormat="1">
      <c r="A2" s="72" t="s">
        <v>124</v>
      </c>
      <c r="B2" s="201"/>
      <c r="C2" s="647">
        <f>'ფორმა N1'!M2</f>
        <v>0</v>
      </c>
      <c r="D2" s="648"/>
      <c r="E2" s="106"/>
    </row>
    <row r="3" spans="1:12" s="6" customFormat="1">
      <c r="A3" s="72"/>
      <c r="B3" s="201"/>
      <c r="C3" s="391"/>
      <c r="D3" s="391"/>
      <c r="E3" s="106"/>
    </row>
    <row r="4" spans="1:12" s="2" customFormat="1">
      <c r="A4" s="73" t="str">
        <f>'ფორმა N2'!A4</f>
        <v>ანგარიშვალდებული პირის დასახელება:</v>
      </c>
      <c r="B4" s="202"/>
      <c r="C4" s="72"/>
      <c r="D4" s="72"/>
      <c r="E4" s="103"/>
      <c r="L4" s="6"/>
    </row>
    <row r="5" spans="1:12" s="2" customFormat="1">
      <c r="A5" s="188">
        <f>'ფორმა N1'!D4</f>
        <v>0</v>
      </c>
      <c r="B5" s="203"/>
      <c r="C5" s="57"/>
      <c r="D5" s="57"/>
      <c r="E5" s="103"/>
    </row>
    <row r="6" spans="1:12" s="2" customFormat="1">
      <c r="A6" s="73"/>
      <c r="B6" s="202"/>
      <c r="C6" s="72"/>
      <c r="D6" s="72"/>
      <c r="E6" s="103"/>
    </row>
    <row r="7" spans="1:12" s="6" customFormat="1" ht="18">
      <c r="A7" s="386"/>
      <c r="B7" s="546"/>
      <c r="C7" s="74"/>
      <c r="D7" s="74"/>
      <c r="E7" s="106"/>
    </row>
    <row r="8" spans="1:12" s="6" customFormat="1" ht="30">
      <c r="A8" s="101" t="s">
        <v>64</v>
      </c>
      <c r="B8" s="75" t="s">
        <v>230</v>
      </c>
      <c r="C8" s="75" t="s">
        <v>66</v>
      </c>
      <c r="D8" s="75" t="s">
        <v>67</v>
      </c>
      <c r="E8" s="106"/>
      <c r="F8" s="547"/>
    </row>
    <row r="9" spans="1:12" s="7" customFormat="1">
      <c r="A9" s="189">
        <v>1</v>
      </c>
      <c r="B9" s="189" t="s">
        <v>65</v>
      </c>
      <c r="C9" s="81">
        <f>SUM(C10,C26)</f>
        <v>0</v>
      </c>
      <c r="D9" s="81">
        <f>SUM(D10,D26)</f>
        <v>0</v>
      </c>
      <c r="E9" s="106"/>
    </row>
    <row r="10" spans="1:12" s="7" customFormat="1">
      <c r="A10" s="83">
        <v>1.1000000000000001</v>
      </c>
      <c r="B10" s="83" t="s">
        <v>69</v>
      </c>
      <c r="C10" s="81">
        <f>SUM(C11,C12,C16,C19,C25,C26)</f>
        <v>0</v>
      </c>
      <c r="D10" s="81">
        <f>SUM(D11,D12,D16,D19,D24,D25)</f>
        <v>0</v>
      </c>
      <c r="E10" s="106"/>
    </row>
    <row r="11" spans="1:12" s="9" customFormat="1" ht="18">
      <c r="A11" s="84" t="s">
        <v>30</v>
      </c>
      <c r="B11" s="84" t="s">
        <v>68</v>
      </c>
      <c r="C11" s="8"/>
      <c r="D11" s="8"/>
      <c r="E11" s="106"/>
    </row>
    <row r="12" spans="1:12" s="10" customFormat="1">
      <c r="A12" s="84" t="s">
        <v>31</v>
      </c>
      <c r="B12" s="84" t="s">
        <v>283</v>
      </c>
      <c r="C12" s="102">
        <f>SUM(C14:C15)</f>
        <v>0</v>
      </c>
      <c r="D12" s="102">
        <f>SUM(D14:D15)</f>
        <v>0</v>
      </c>
      <c r="E12" s="106"/>
    </row>
    <row r="13" spans="1:12" s="3" customFormat="1">
      <c r="A13" s="93" t="s">
        <v>70</v>
      </c>
      <c r="B13" s="93" t="s">
        <v>286</v>
      </c>
      <c r="C13" s="8"/>
      <c r="D13" s="8"/>
      <c r="E13" s="106"/>
    </row>
    <row r="14" spans="1:12" s="3" customFormat="1">
      <c r="A14" s="93" t="s">
        <v>409</v>
      </c>
      <c r="B14" s="93" t="s">
        <v>408</v>
      </c>
      <c r="C14" s="8"/>
      <c r="D14" s="8"/>
      <c r="E14" s="106"/>
    </row>
    <row r="15" spans="1:12" s="3" customFormat="1">
      <c r="A15" s="93" t="s">
        <v>410</v>
      </c>
      <c r="B15" s="93" t="s">
        <v>83</v>
      </c>
      <c r="C15" s="8"/>
      <c r="D15" s="8"/>
      <c r="E15" s="106"/>
    </row>
    <row r="16" spans="1:12" s="3" customFormat="1">
      <c r="A16" s="84" t="s">
        <v>71</v>
      </c>
      <c r="B16" s="84" t="s">
        <v>72</v>
      </c>
      <c r="C16" s="102">
        <f>SUM(C17:C18)</f>
        <v>0</v>
      </c>
      <c r="D16" s="102">
        <f>SUM(D17:D18)</f>
        <v>0</v>
      </c>
      <c r="E16" s="106"/>
    </row>
    <row r="17" spans="1:5" s="3" customFormat="1">
      <c r="A17" s="93" t="s">
        <v>73</v>
      </c>
      <c r="B17" s="93" t="s">
        <v>75</v>
      </c>
      <c r="C17" s="8"/>
      <c r="D17" s="8"/>
      <c r="E17" s="106"/>
    </row>
    <row r="18" spans="1:5" s="3" customFormat="1">
      <c r="A18" s="93" t="s">
        <v>74</v>
      </c>
      <c r="B18" s="93" t="s">
        <v>491</v>
      </c>
      <c r="C18" s="8"/>
      <c r="D18" s="8"/>
      <c r="E18" s="106"/>
    </row>
    <row r="19" spans="1:5" s="3" customFormat="1">
      <c r="A19" s="84" t="s">
        <v>76</v>
      </c>
      <c r="B19" s="84" t="s">
        <v>363</v>
      </c>
      <c r="C19" s="102">
        <f>SUM(C20:C23)</f>
        <v>0</v>
      </c>
      <c r="D19" s="102">
        <f>SUM(D20:D23)</f>
        <v>0</v>
      </c>
      <c r="E19" s="106"/>
    </row>
    <row r="20" spans="1:5" s="3" customFormat="1">
      <c r="A20" s="93" t="s">
        <v>77</v>
      </c>
      <c r="B20" s="93" t="s">
        <v>572</v>
      </c>
      <c r="C20" s="8"/>
      <c r="D20" s="8"/>
      <c r="E20" s="106"/>
    </row>
    <row r="21" spans="1:5" s="3" customFormat="1" ht="30">
      <c r="A21" s="93" t="s">
        <v>78</v>
      </c>
      <c r="B21" s="93" t="s">
        <v>457</v>
      </c>
      <c r="C21" s="8"/>
      <c r="D21" s="8"/>
      <c r="E21" s="106"/>
    </row>
    <row r="22" spans="1:5" s="3" customFormat="1">
      <c r="A22" s="93" t="s">
        <v>79</v>
      </c>
      <c r="B22" s="93" t="s">
        <v>476</v>
      </c>
      <c r="C22" s="8"/>
      <c r="D22" s="8"/>
      <c r="E22" s="106"/>
    </row>
    <row r="23" spans="1:5" s="3" customFormat="1" ht="30">
      <c r="A23" s="93" t="s">
        <v>80</v>
      </c>
      <c r="B23" s="93" t="s">
        <v>524</v>
      </c>
      <c r="C23" s="8"/>
      <c r="D23" s="8"/>
      <c r="E23" s="106"/>
    </row>
    <row r="24" spans="1:5" s="3" customFormat="1">
      <c r="A24" s="84" t="s">
        <v>81</v>
      </c>
      <c r="B24" s="84" t="s">
        <v>378</v>
      </c>
      <c r="C24" s="8"/>
      <c r="D24" s="8"/>
      <c r="E24" s="106"/>
    </row>
    <row r="25" spans="1:5" s="3" customFormat="1">
      <c r="A25" s="84" t="s">
        <v>232</v>
      </c>
      <c r="B25" s="84" t="s">
        <v>384</v>
      </c>
      <c r="C25" s="8"/>
      <c r="D25" s="8"/>
      <c r="E25" s="106"/>
    </row>
    <row r="26" spans="1:5">
      <c r="A26" s="83">
        <v>1.2</v>
      </c>
      <c r="B26" s="83" t="s">
        <v>82</v>
      </c>
      <c r="C26" s="81">
        <f>SUM(C27,C35)</f>
        <v>0</v>
      </c>
      <c r="D26" s="81">
        <f>SUM(D27,D35)</f>
        <v>0</v>
      </c>
      <c r="E26" s="106"/>
    </row>
    <row r="27" spans="1:5">
      <c r="A27" s="84" t="s">
        <v>32</v>
      </c>
      <c r="B27" s="84" t="s">
        <v>286</v>
      </c>
      <c r="C27" s="102">
        <f>SUM(C28:C30)</f>
        <v>0</v>
      </c>
      <c r="D27" s="102">
        <f>SUM(D28:D30)</f>
        <v>0</v>
      </c>
      <c r="E27" s="106"/>
    </row>
    <row r="28" spans="1:5">
      <c r="A28" s="197" t="s">
        <v>84</v>
      </c>
      <c r="B28" s="197" t="s">
        <v>284</v>
      </c>
      <c r="C28" s="8"/>
      <c r="D28" s="8"/>
      <c r="E28" s="106"/>
    </row>
    <row r="29" spans="1:5">
      <c r="A29" s="197" t="s">
        <v>85</v>
      </c>
      <c r="B29" s="197" t="s">
        <v>287</v>
      </c>
      <c r="C29" s="8"/>
      <c r="D29" s="8"/>
      <c r="E29" s="106"/>
    </row>
    <row r="30" spans="1:5">
      <c r="A30" s="197" t="s">
        <v>385</v>
      </c>
      <c r="B30" s="197" t="s">
        <v>285</v>
      </c>
      <c r="C30" s="8"/>
      <c r="D30" s="8"/>
      <c r="E30" s="106"/>
    </row>
    <row r="31" spans="1:5">
      <c r="A31" s="84" t="s">
        <v>33</v>
      </c>
      <c r="B31" s="84" t="s">
        <v>408</v>
      </c>
      <c r="C31" s="102">
        <f>SUM(C32:C34)</f>
        <v>0</v>
      </c>
      <c r="D31" s="102">
        <f>SUM(D32:D34)</f>
        <v>0</v>
      </c>
      <c r="E31" s="106"/>
    </row>
    <row r="32" spans="1:5">
      <c r="A32" s="197" t="s">
        <v>12</v>
      </c>
      <c r="B32" s="197" t="s">
        <v>411</v>
      </c>
      <c r="C32" s="8"/>
      <c r="D32" s="8"/>
      <c r="E32" s="106"/>
    </row>
    <row r="33" spans="1:9">
      <c r="A33" s="197" t="s">
        <v>13</v>
      </c>
      <c r="B33" s="197" t="s">
        <v>412</v>
      </c>
      <c r="C33" s="8"/>
      <c r="D33" s="8"/>
      <c r="E33" s="106"/>
    </row>
    <row r="34" spans="1:9">
      <c r="A34" s="197" t="s">
        <v>261</v>
      </c>
      <c r="B34" s="197" t="s">
        <v>413</v>
      </c>
      <c r="C34" s="8"/>
      <c r="D34" s="8"/>
      <c r="E34" s="106"/>
    </row>
    <row r="35" spans="1:9" s="492" customFormat="1">
      <c r="A35" s="84" t="s">
        <v>34</v>
      </c>
      <c r="B35" s="208" t="s">
        <v>383</v>
      </c>
      <c r="C35" s="8"/>
      <c r="D35" s="8"/>
    </row>
    <row r="36" spans="1:9" s="2" customFormat="1">
      <c r="A36" s="1"/>
      <c r="B36" s="204"/>
      <c r="E36" s="389"/>
    </row>
    <row r="37" spans="1:9" s="2" customFormat="1">
      <c r="B37" s="204"/>
      <c r="E37" s="389"/>
    </row>
    <row r="38" spans="1:9">
      <c r="A38" s="1"/>
    </row>
    <row r="39" spans="1:9">
      <c r="A39" s="2"/>
    </row>
    <row r="40" spans="1:9" s="2" customFormat="1">
      <c r="A40" s="66" t="s">
        <v>93</v>
      </c>
      <c r="B40" s="204"/>
      <c r="E40" s="389"/>
    </row>
    <row r="41" spans="1:9" s="2" customFormat="1">
      <c r="B41" s="204"/>
      <c r="E41" s="423"/>
      <c r="F41" s="423"/>
      <c r="G41" s="423"/>
      <c r="H41" s="423"/>
      <c r="I41" s="423"/>
    </row>
    <row r="42" spans="1:9" s="2" customFormat="1">
      <c r="B42" s="204"/>
      <c r="D42" s="12"/>
      <c r="E42" s="423"/>
      <c r="F42" s="423"/>
      <c r="G42" s="423"/>
      <c r="H42" s="423"/>
      <c r="I42" s="423"/>
    </row>
    <row r="43" spans="1:9" s="2" customFormat="1">
      <c r="A43" s="423"/>
      <c r="B43" s="206" t="s">
        <v>381</v>
      </c>
      <c r="D43" s="12"/>
      <c r="E43" s="423"/>
      <c r="F43" s="423"/>
      <c r="G43" s="423"/>
      <c r="H43" s="423"/>
      <c r="I43" s="423"/>
    </row>
    <row r="44" spans="1:9" s="2" customFormat="1">
      <c r="A44" s="423"/>
      <c r="B44" s="204" t="s">
        <v>250</v>
      </c>
      <c r="D44" s="12"/>
      <c r="E44" s="423"/>
      <c r="F44" s="423"/>
      <c r="G44" s="423"/>
      <c r="H44" s="423"/>
      <c r="I44" s="423"/>
    </row>
    <row r="45" spans="1:9" s="423" customFormat="1" ht="12.75">
      <c r="B45" s="207" t="s">
        <v>123</v>
      </c>
    </row>
    <row r="46" spans="1:9" s="423" customFormat="1" ht="12.75">
      <c r="B46" s="548"/>
    </row>
  </sheetData>
  <mergeCells count="2">
    <mergeCell ref="C1:D1"/>
    <mergeCell ref="C2:D2"/>
  </mergeCells>
  <pageMargins left="0.11811023622047245" right="0.11811023622047245" top="0.59055118110236227" bottom="0.59055118110236227" header="0.15748031496062992" footer="0.15748031496062992"/>
  <pageSetup paperSize="9" scale="82" orientation="portrait" r:id="rId1"/>
  <headerFooter alignWithMargins="0"/>
  <colBreaks count="2" manualBreakCount="2">
    <brk id="4" max="41" man="1"/>
    <brk id="5" max="47"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0"/>
  <sheetViews>
    <sheetView showGridLines="0" view="pageBreakPreview" topLeftCell="A64" zoomScale="80" zoomScaleNormal="100" zoomScaleSheetLayoutView="80" workbookViewId="0">
      <selection activeCell="C50" sqref="C50"/>
    </sheetView>
  </sheetViews>
  <sheetFormatPr defaultColWidth="9.140625" defaultRowHeight="15"/>
  <cols>
    <col min="1" max="1" width="14.42578125" style="2" customWidth="1"/>
    <col min="2" max="2" width="77.28515625" style="2" customWidth="1"/>
    <col min="3" max="3" width="15" style="2" customWidth="1"/>
    <col min="4" max="4" width="13.5703125" style="2" customWidth="1"/>
    <col min="5" max="5" width="0.7109375" style="2" customWidth="1"/>
    <col min="6" max="16384" width="9.140625" style="2"/>
  </cols>
  <sheetData>
    <row r="1" spans="1:5" s="6" customFormat="1" ht="21.75" customHeight="1">
      <c r="A1" s="650" t="s">
        <v>492</v>
      </c>
      <c r="B1" s="650"/>
      <c r="C1" s="646" t="s">
        <v>94</v>
      </c>
      <c r="D1" s="646"/>
      <c r="E1" s="87"/>
    </row>
    <row r="2" spans="1:5" s="6" customFormat="1">
      <c r="A2" s="650" t="s">
        <v>493</v>
      </c>
      <c r="B2" s="650"/>
      <c r="C2" s="644">
        <f>'ფორმა N1'!M2</f>
        <v>0</v>
      </c>
      <c r="D2" s="645"/>
      <c r="E2" s="87"/>
    </row>
    <row r="3" spans="1:5" s="6" customFormat="1">
      <c r="A3" s="651"/>
      <c r="B3" s="651"/>
      <c r="C3" s="391"/>
      <c r="D3" s="391"/>
      <c r="E3" s="87"/>
    </row>
    <row r="4" spans="1:5" s="6" customFormat="1">
      <c r="A4" s="72" t="s">
        <v>124</v>
      </c>
      <c r="B4" s="386"/>
      <c r="C4" s="391"/>
      <c r="D4" s="391"/>
      <c r="E4" s="87"/>
    </row>
    <row r="5" spans="1:5" s="6" customFormat="1">
      <c r="A5" s="72"/>
      <c r="B5" s="386"/>
      <c r="C5" s="391"/>
      <c r="D5" s="391"/>
      <c r="E5" s="87"/>
    </row>
    <row r="6" spans="1:5">
      <c r="A6" s="73" t="str">
        <f>'[1]ფორმა N2'!A4</f>
        <v>ანგარიშვალდებული პირის დასახელება:</v>
      </c>
      <c r="B6" s="73"/>
      <c r="C6" s="72"/>
      <c r="D6" s="72"/>
      <c r="E6" s="88"/>
    </row>
    <row r="7" spans="1:5">
      <c r="A7" s="188">
        <f>'ფორმა N1'!D4</f>
        <v>0</v>
      </c>
      <c r="B7" s="76"/>
      <c r="C7" s="77"/>
      <c r="D7" s="77"/>
      <c r="E7" s="88"/>
    </row>
    <row r="8" spans="1:5">
      <c r="A8" s="73"/>
      <c r="B8" s="73"/>
      <c r="C8" s="72"/>
      <c r="D8" s="72"/>
      <c r="E8" s="88"/>
    </row>
    <row r="9" spans="1:5" s="6" customFormat="1">
      <c r="A9" s="386"/>
      <c r="B9" s="386"/>
      <c r="C9" s="74"/>
      <c r="D9" s="74"/>
      <c r="E9" s="87"/>
    </row>
    <row r="10" spans="1:5" s="6" customFormat="1" ht="30">
      <c r="A10" s="85" t="s">
        <v>64</v>
      </c>
      <c r="B10" s="86" t="s">
        <v>11</v>
      </c>
      <c r="C10" s="75" t="s">
        <v>10</v>
      </c>
      <c r="D10" s="75" t="s">
        <v>9</v>
      </c>
      <c r="E10" s="87"/>
    </row>
    <row r="11" spans="1:5" s="7" customFormat="1">
      <c r="A11" s="189">
        <v>1</v>
      </c>
      <c r="B11" s="189" t="s">
        <v>57</v>
      </c>
      <c r="C11" s="78">
        <f>SUM(C12,C16,C56,C59,C60,C61,C79)</f>
        <v>0</v>
      </c>
      <c r="D11" s="78">
        <f>SUM(D12,D16,D56,D59,D60,D61,D67,D75,D76)</f>
        <v>0</v>
      </c>
      <c r="E11" s="190"/>
    </row>
    <row r="12" spans="1:5" s="9" customFormat="1" ht="18">
      <c r="A12" s="83">
        <v>1.1000000000000001</v>
      </c>
      <c r="B12" s="83" t="s">
        <v>58</v>
      </c>
      <c r="C12" s="79">
        <f>SUM(C13:C15)</f>
        <v>0</v>
      </c>
      <c r="D12" s="79">
        <f>SUM(D13:D15)</f>
        <v>0</v>
      </c>
      <c r="E12" s="89"/>
    </row>
    <row r="13" spans="1:5" s="10" customFormat="1">
      <c r="A13" s="84" t="s">
        <v>30</v>
      </c>
      <c r="B13" s="84" t="s">
        <v>59</v>
      </c>
      <c r="C13" s="4"/>
      <c r="D13" s="4"/>
      <c r="E13" s="90"/>
    </row>
    <row r="14" spans="1:5" s="3" customFormat="1">
      <c r="A14" s="84" t="s">
        <v>31</v>
      </c>
      <c r="B14" s="84" t="s">
        <v>0</v>
      </c>
      <c r="C14" s="4"/>
      <c r="D14" s="4"/>
      <c r="E14" s="91"/>
    </row>
    <row r="15" spans="1:5" s="3" customFormat="1">
      <c r="A15" s="542" t="s">
        <v>71</v>
      </c>
      <c r="B15" s="84" t="s">
        <v>535</v>
      </c>
      <c r="C15" s="4"/>
      <c r="D15" s="4"/>
      <c r="E15" s="91"/>
    </row>
    <row r="16" spans="1:5" s="7" customFormat="1">
      <c r="A16" s="83">
        <v>1.2</v>
      </c>
      <c r="B16" s="83" t="s">
        <v>60</v>
      </c>
      <c r="C16" s="80">
        <f>SUM(C17,C20,C32,C33,C34,C35,C38,C39,C46:C50,C54,C55)</f>
        <v>0</v>
      </c>
      <c r="D16" s="80">
        <f>SUM(D17,D20,D32,D33,D34,D35,D38,D39,D46:D50,D54,D55)</f>
        <v>0</v>
      </c>
      <c r="E16" s="190"/>
    </row>
    <row r="17" spans="1:6" s="3" customFormat="1">
      <c r="A17" s="84" t="s">
        <v>32</v>
      </c>
      <c r="B17" s="84" t="s">
        <v>1</v>
      </c>
      <c r="C17" s="79">
        <f>SUM(C18:C19)</f>
        <v>0</v>
      </c>
      <c r="D17" s="79">
        <f>SUM(D18:D19)</f>
        <v>0</v>
      </c>
      <c r="E17" s="91"/>
    </row>
    <row r="18" spans="1:6" s="3" customFormat="1">
      <c r="A18" s="93" t="s">
        <v>84</v>
      </c>
      <c r="B18" s="93" t="s">
        <v>61</v>
      </c>
      <c r="C18" s="4"/>
      <c r="D18" s="191"/>
      <c r="E18" s="91"/>
    </row>
    <row r="19" spans="1:6" s="3" customFormat="1">
      <c r="A19" s="93" t="s">
        <v>85</v>
      </c>
      <c r="B19" s="93" t="s">
        <v>62</v>
      </c>
      <c r="C19" s="4"/>
      <c r="D19" s="191"/>
      <c r="E19" s="91"/>
    </row>
    <row r="20" spans="1:6" s="3" customFormat="1">
      <c r="A20" s="84" t="s">
        <v>33</v>
      </c>
      <c r="B20" s="84" t="s">
        <v>2</v>
      </c>
      <c r="C20" s="79">
        <f>SUM(C21:C26,C31)</f>
        <v>0</v>
      </c>
      <c r="D20" s="79">
        <f>SUM(D21:D26,D31)</f>
        <v>0</v>
      </c>
      <c r="E20" s="192"/>
      <c r="F20" s="193"/>
    </row>
    <row r="21" spans="1:6" s="196" customFormat="1" ht="30">
      <c r="A21" s="93" t="s">
        <v>12</v>
      </c>
      <c r="B21" s="93" t="s">
        <v>231</v>
      </c>
      <c r="C21" s="194"/>
      <c r="D21" s="36"/>
      <c r="E21" s="195"/>
    </row>
    <row r="22" spans="1:6" s="196" customFormat="1">
      <c r="A22" s="93" t="s">
        <v>13</v>
      </c>
      <c r="B22" s="93" t="s">
        <v>14</v>
      </c>
      <c r="C22" s="194"/>
      <c r="D22" s="37"/>
      <c r="E22" s="195"/>
    </row>
    <row r="23" spans="1:6" s="196" customFormat="1" ht="30">
      <c r="A23" s="93" t="s">
        <v>261</v>
      </c>
      <c r="B23" s="93" t="s">
        <v>22</v>
      </c>
      <c r="C23" s="194"/>
      <c r="D23" s="38"/>
      <c r="E23" s="195"/>
    </row>
    <row r="24" spans="1:6" s="196" customFormat="1" ht="16.5" customHeight="1">
      <c r="A24" s="93" t="s">
        <v>262</v>
      </c>
      <c r="B24" s="93" t="s">
        <v>15</v>
      </c>
      <c r="C24" s="194"/>
      <c r="D24" s="38"/>
      <c r="E24" s="195"/>
    </row>
    <row r="25" spans="1:6" s="196" customFormat="1" ht="16.5" customHeight="1">
      <c r="A25" s="93" t="s">
        <v>263</v>
      </c>
      <c r="B25" s="93" t="s">
        <v>16</v>
      </c>
      <c r="C25" s="194"/>
      <c r="D25" s="38"/>
      <c r="E25" s="195"/>
    </row>
    <row r="26" spans="1:6" s="196" customFormat="1" ht="16.5" customHeight="1">
      <c r="A26" s="93" t="s">
        <v>264</v>
      </c>
      <c r="B26" s="93" t="s">
        <v>17</v>
      </c>
      <c r="C26" s="79">
        <f>SUM(C27:C30)</f>
        <v>0</v>
      </c>
      <c r="D26" s="79">
        <f>SUM(D27:D30)</f>
        <v>0</v>
      </c>
      <c r="E26" s="195"/>
    </row>
    <row r="27" spans="1:6" s="196" customFormat="1" ht="16.5" customHeight="1">
      <c r="A27" s="197" t="s">
        <v>265</v>
      </c>
      <c r="B27" s="197" t="s">
        <v>18</v>
      </c>
      <c r="C27" s="194"/>
      <c r="D27" s="38"/>
      <c r="E27" s="195"/>
    </row>
    <row r="28" spans="1:6" s="196" customFormat="1" ht="16.5" customHeight="1">
      <c r="A28" s="197" t="s">
        <v>266</v>
      </c>
      <c r="B28" s="197" t="s">
        <v>19</v>
      </c>
      <c r="C28" s="194"/>
      <c r="D28" s="38"/>
      <c r="E28" s="195"/>
    </row>
    <row r="29" spans="1:6" s="196" customFormat="1" ht="16.5" customHeight="1">
      <c r="A29" s="197" t="s">
        <v>267</v>
      </c>
      <c r="B29" s="197" t="s">
        <v>20</v>
      </c>
      <c r="C29" s="194"/>
      <c r="D29" s="38"/>
      <c r="E29" s="195"/>
    </row>
    <row r="30" spans="1:6" s="196" customFormat="1" ht="16.5" customHeight="1">
      <c r="A30" s="197" t="s">
        <v>268</v>
      </c>
      <c r="B30" s="197" t="s">
        <v>23</v>
      </c>
      <c r="C30" s="194"/>
      <c r="D30" s="39"/>
      <c r="E30" s="195"/>
    </row>
    <row r="31" spans="1:6" s="196" customFormat="1" ht="16.5" customHeight="1">
      <c r="A31" s="93" t="s">
        <v>269</v>
      </c>
      <c r="B31" s="93" t="s">
        <v>21</v>
      </c>
      <c r="C31" s="194"/>
      <c r="D31" s="39"/>
      <c r="E31" s="195"/>
    </row>
    <row r="32" spans="1:6" s="3" customFormat="1" ht="16.5" customHeight="1">
      <c r="A32" s="84" t="s">
        <v>34</v>
      </c>
      <c r="B32" s="84" t="s">
        <v>3</v>
      </c>
      <c r="C32" s="4"/>
      <c r="D32" s="191"/>
      <c r="E32" s="192"/>
    </row>
    <row r="33" spans="1:5" s="3" customFormat="1" ht="16.5" customHeight="1">
      <c r="A33" s="84" t="s">
        <v>35</v>
      </c>
      <c r="B33" s="84" t="s">
        <v>4</v>
      </c>
      <c r="C33" s="4"/>
      <c r="D33" s="191"/>
      <c r="E33" s="91"/>
    </row>
    <row r="34" spans="1:5" s="3" customFormat="1" ht="16.5" customHeight="1">
      <c r="A34" s="84" t="s">
        <v>36</v>
      </c>
      <c r="B34" s="84" t="s">
        <v>5</v>
      </c>
      <c r="C34" s="4"/>
      <c r="D34" s="191"/>
      <c r="E34" s="91"/>
    </row>
    <row r="35" spans="1:5" s="3" customFormat="1">
      <c r="A35" s="84" t="s">
        <v>37</v>
      </c>
      <c r="B35" s="84" t="s">
        <v>63</v>
      </c>
      <c r="C35" s="79">
        <f>SUM(C36:C37)</f>
        <v>0</v>
      </c>
      <c r="D35" s="79">
        <f>SUM(D36:D37)</f>
        <v>0</v>
      </c>
      <c r="E35" s="91"/>
    </row>
    <row r="36" spans="1:5" s="3" customFormat="1" ht="16.5" customHeight="1">
      <c r="A36" s="93" t="s">
        <v>270</v>
      </c>
      <c r="B36" s="93" t="s">
        <v>56</v>
      </c>
      <c r="C36" s="4"/>
      <c r="D36" s="191"/>
      <c r="E36" s="91"/>
    </row>
    <row r="37" spans="1:5" s="3" customFormat="1" ht="16.5" customHeight="1">
      <c r="A37" s="93" t="s">
        <v>271</v>
      </c>
      <c r="B37" s="93" t="s">
        <v>55</v>
      </c>
      <c r="C37" s="4"/>
      <c r="D37" s="191"/>
      <c r="E37" s="91"/>
    </row>
    <row r="38" spans="1:5" s="3" customFormat="1" ht="16.5" customHeight="1">
      <c r="A38" s="84" t="s">
        <v>38</v>
      </c>
      <c r="B38" s="84" t="s">
        <v>49</v>
      </c>
      <c r="C38" s="4"/>
      <c r="D38" s="191"/>
      <c r="E38" s="91"/>
    </row>
    <row r="39" spans="1:5" s="3" customFormat="1" ht="16.5" customHeight="1">
      <c r="A39" s="84" t="s">
        <v>39</v>
      </c>
      <c r="B39" s="84" t="s">
        <v>355</v>
      </c>
      <c r="C39" s="79">
        <f>SUM(C40:C45)</f>
        <v>0</v>
      </c>
      <c r="D39" s="79">
        <f>SUM(D40:D45)</f>
        <v>0</v>
      </c>
      <c r="E39" s="91"/>
    </row>
    <row r="40" spans="1:5" s="3" customFormat="1" ht="16.5" customHeight="1">
      <c r="A40" s="17" t="s">
        <v>316</v>
      </c>
      <c r="B40" s="17" t="s">
        <v>320</v>
      </c>
      <c r="C40" s="4"/>
      <c r="D40" s="191"/>
      <c r="E40" s="91"/>
    </row>
    <row r="41" spans="1:5" s="3" customFormat="1" ht="16.5" customHeight="1">
      <c r="A41" s="17" t="s">
        <v>317</v>
      </c>
      <c r="B41" s="17" t="s">
        <v>321</v>
      </c>
      <c r="C41" s="4"/>
      <c r="D41" s="191"/>
      <c r="E41" s="91"/>
    </row>
    <row r="42" spans="1:5" s="3" customFormat="1" ht="16.5" customHeight="1">
      <c r="A42" s="17" t="s">
        <v>318</v>
      </c>
      <c r="B42" s="17" t="s">
        <v>324</v>
      </c>
      <c r="C42" s="4"/>
      <c r="D42" s="191"/>
      <c r="E42" s="91"/>
    </row>
    <row r="43" spans="1:5" s="3" customFormat="1" ht="16.5" customHeight="1">
      <c r="A43" s="17" t="s">
        <v>323</v>
      </c>
      <c r="B43" s="17" t="s">
        <v>325</v>
      </c>
      <c r="C43" s="4"/>
      <c r="D43" s="191"/>
      <c r="E43" s="91"/>
    </row>
    <row r="44" spans="1:5" s="3" customFormat="1" ht="16.5" customHeight="1">
      <c r="A44" s="17" t="s">
        <v>326</v>
      </c>
      <c r="B44" s="17" t="s">
        <v>483</v>
      </c>
      <c r="C44" s="4"/>
      <c r="D44" s="191"/>
      <c r="E44" s="91"/>
    </row>
    <row r="45" spans="1:5" s="3" customFormat="1" ht="16.5" customHeight="1">
      <c r="A45" s="17" t="s">
        <v>403</v>
      </c>
      <c r="B45" s="17" t="s">
        <v>322</v>
      </c>
      <c r="C45" s="4"/>
      <c r="D45" s="191"/>
      <c r="E45" s="91"/>
    </row>
    <row r="46" spans="1:5" s="3" customFormat="1" ht="30">
      <c r="A46" s="84" t="s">
        <v>40</v>
      </c>
      <c r="B46" s="84" t="s">
        <v>28</v>
      </c>
      <c r="C46" s="4"/>
      <c r="D46" s="191"/>
      <c r="E46" s="91"/>
    </row>
    <row r="47" spans="1:5" s="3" customFormat="1" ht="16.5" customHeight="1">
      <c r="A47" s="84" t="s">
        <v>41</v>
      </c>
      <c r="B47" s="84" t="s">
        <v>24</v>
      </c>
      <c r="C47" s="4"/>
      <c r="D47" s="191"/>
      <c r="E47" s="91"/>
    </row>
    <row r="48" spans="1:5" s="3" customFormat="1" ht="16.5" customHeight="1">
      <c r="A48" s="84" t="s">
        <v>42</v>
      </c>
      <c r="B48" s="84" t="s">
        <v>25</v>
      </c>
      <c r="C48" s="4"/>
      <c r="D48" s="191"/>
      <c r="E48" s="91"/>
    </row>
    <row r="49" spans="1:6" s="3" customFormat="1" ht="16.5" customHeight="1">
      <c r="A49" s="84" t="s">
        <v>43</v>
      </c>
      <c r="B49" s="84" t="s">
        <v>26</v>
      </c>
      <c r="C49" s="4"/>
      <c r="D49" s="191"/>
      <c r="E49" s="91"/>
    </row>
    <row r="50" spans="1:6" s="3" customFormat="1" ht="16.5" customHeight="1">
      <c r="A50" s="84" t="s">
        <v>44</v>
      </c>
      <c r="B50" s="84" t="s">
        <v>356</v>
      </c>
      <c r="C50" s="79">
        <f>SUM(C51:C53)</f>
        <v>0</v>
      </c>
      <c r="D50" s="79">
        <f>SUM(D51:D53)</f>
        <v>0</v>
      </c>
      <c r="E50" s="91"/>
    </row>
    <row r="51" spans="1:6" s="3" customFormat="1" ht="16.5" customHeight="1">
      <c r="A51" s="93" t="s">
        <v>331</v>
      </c>
      <c r="B51" s="93" t="s">
        <v>334</v>
      </c>
      <c r="C51" s="4"/>
      <c r="D51" s="191"/>
      <c r="E51" s="91"/>
    </row>
    <row r="52" spans="1:6" s="3" customFormat="1" ht="16.5" customHeight="1">
      <c r="A52" s="93" t="s">
        <v>332</v>
      </c>
      <c r="B52" s="93" t="s">
        <v>333</v>
      </c>
      <c r="C52" s="4"/>
      <c r="D52" s="191"/>
      <c r="E52" s="91"/>
    </row>
    <row r="53" spans="1:6" s="3" customFormat="1" ht="16.5" customHeight="1">
      <c r="A53" s="93" t="s">
        <v>335</v>
      </c>
      <c r="B53" s="93" t="s">
        <v>336</v>
      </c>
      <c r="C53" s="4"/>
      <c r="D53" s="191"/>
      <c r="E53" s="91"/>
    </row>
    <row r="54" spans="1:6" s="3" customFormat="1">
      <c r="A54" s="84" t="s">
        <v>45</v>
      </c>
      <c r="B54" s="84" t="s">
        <v>29</v>
      </c>
      <c r="C54" s="4"/>
      <c r="D54" s="191"/>
      <c r="E54" s="91"/>
    </row>
    <row r="55" spans="1:6" s="3" customFormat="1" ht="16.5" customHeight="1">
      <c r="A55" s="84" t="s">
        <v>46</v>
      </c>
      <c r="B55" s="84" t="s">
        <v>6</v>
      </c>
      <c r="C55" s="4"/>
      <c r="D55" s="191"/>
      <c r="E55" s="192"/>
      <c r="F55" s="193"/>
    </row>
    <row r="56" spans="1:6" s="3" customFormat="1" ht="30">
      <c r="A56" s="83">
        <v>1.3</v>
      </c>
      <c r="B56" s="83" t="s">
        <v>360</v>
      </c>
      <c r="C56" s="80">
        <f>SUM(C57:C58)</f>
        <v>0</v>
      </c>
      <c r="D56" s="80">
        <f>SUM(D57:D58)</f>
        <v>0</v>
      </c>
      <c r="E56" s="192"/>
      <c r="F56" s="193"/>
    </row>
    <row r="57" spans="1:6" s="3" customFormat="1" ht="30">
      <c r="A57" s="84" t="s">
        <v>50</v>
      </c>
      <c r="B57" s="84" t="s">
        <v>48</v>
      </c>
      <c r="C57" s="4"/>
      <c r="D57" s="191"/>
      <c r="E57" s="192"/>
      <c r="F57" s="193"/>
    </row>
    <row r="58" spans="1:6" s="3" customFormat="1" ht="16.5" customHeight="1">
      <c r="A58" s="84" t="s">
        <v>51</v>
      </c>
      <c r="B58" s="84" t="s">
        <v>47</v>
      </c>
      <c r="C58" s="4"/>
      <c r="D58" s="191"/>
      <c r="E58" s="192"/>
      <c r="F58" s="193"/>
    </row>
    <row r="59" spans="1:6" s="3" customFormat="1">
      <c r="A59" s="83">
        <v>1.4</v>
      </c>
      <c r="B59" s="83" t="s">
        <v>362</v>
      </c>
      <c r="C59" s="4"/>
      <c r="D59" s="191"/>
      <c r="E59" s="192"/>
      <c r="F59" s="193"/>
    </row>
    <row r="60" spans="1:6" s="196" customFormat="1">
      <c r="A60" s="83">
        <v>1.5</v>
      </c>
      <c r="B60" s="83" t="s">
        <v>7</v>
      </c>
      <c r="C60" s="194"/>
      <c r="D60" s="38"/>
      <c r="E60" s="195"/>
    </row>
    <row r="61" spans="1:6" s="196" customFormat="1">
      <c r="A61" s="83">
        <v>1.6</v>
      </c>
      <c r="B61" s="43" t="s">
        <v>8</v>
      </c>
      <c r="C61" s="81">
        <f>SUM(C62:C66)</f>
        <v>0</v>
      </c>
      <c r="D61" s="82">
        <f>SUM(D62:D66)</f>
        <v>0</v>
      </c>
      <c r="E61" s="195"/>
    </row>
    <row r="62" spans="1:6" s="196" customFormat="1">
      <c r="A62" s="84" t="s">
        <v>277</v>
      </c>
      <c r="B62" s="44" t="s">
        <v>52</v>
      </c>
      <c r="C62" s="194"/>
      <c r="D62" s="38"/>
      <c r="E62" s="195"/>
    </row>
    <row r="63" spans="1:6" s="196" customFormat="1" ht="30">
      <c r="A63" s="84" t="s">
        <v>278</v>
      </c>
      <c r="B63" s="44" t="s">
        <v>54</v>
      </c>
      <c r="C63" s="194"/>
      <c r="D63" s="38"/>
      <c r="E63" s="195"/>
    </row>
    <row r="64" spans="1:6" s="196" customFormat="1">
      <c r="A64" s="84" t="s">
        <v>279</v>
      </c>
      <c r="B64" s="44" t="s">
        <v>53</v>
      </c>
      <c r="C64" s="38"/>
      <c r="D64" s="38"/>
      <c r="E64" s="195"/>
    </row>
    <row r="65" spans="1:5" s="196" customFormat="1">
      <c r="A65" s="84" t="s">
        <v>280</v>
      </c>
      <c r="B65" s="44" t="s">
        <v>27</v>
      </c>
      <c r="C65" s="194"/>
      <c r="D65" s="38"/>
      <c r="E65" s="195"/>
    </row>
    <row r="66" spans="1:5" s="196" customFormat="1">
      <c r="A66" s="84" t="s">
        <v>306</v>
      </c>
      <c r="B66" s="44" t="s">
        <v>307</v>
      </c>
      <c r="C66" s="194"/>
      <c r="D66" s="38"/>
      <c r="E66" s="195"/>
    </row>
    <row r="67" spans="1:5">
      <c r="A67" s="189">
        <v>2</v>
      </c>
      <c r="B67" s="189" t="s">
        <v>357</v>
      </c>
      <c r="C67" s="198"/>
      <c r="D67" s="81">
        <f>SUM(D68:D74)</f>
        <v>0</v>
      </c>
      <c r="E67" s="92"/>
    </row>
    <row r="68" spans="1:5">
      <c r="A68" s="94">
        <v>2.1</v>
      </c>
      <c r="B68" s="199" t="s">
        <v>86</v>
      </c>
      <c r="C68" s="198"/>
      <c r="D68" s="21"/>
      <c r="E68" s="92"/>
    </row>
    <row r="69" spans="1:5">
      <c r="A69" s="94">
        <v>2.2000000000000002</v>
      </c>
      <c r="B69" s="199" t="s">
        <v>358</v>
      </c>
      <c r="C69" s="198"/>
      <c r="D69" s="21"/>
      <c r="E69" s="92"/>
    </row>
    <row r="70" spans="1:5">
      <c r="A70" s="94">
        <v>2.2999999999999998</v>
      </c>
      <c r="B70" s="199" t="s">
        <v>90</v>
      </c>
      <c r="C70" s="198"/>
      <c r="D70" s="21"/>
      <c r="E70" s="92"/>
    </row>
    <row r="71" spans="1:5">
      <c r="A71" s="94">
        <v>2.4</v>
      </c>
      <c r="B71" s="199" t="s">
        <v>89</v>
      </c>
      <c r="C71" s="198"/>
      <c r="D71" s="21"/>
      <c r="E71" s="92"/>
    </row>
    <row r="72" spans="1:5">
      <c r="A72" s="94">
        <v>2.5</v>
      </c>
      <c r="B72" s="199" t="s">
        <v>359</v>
      </c>
      <c r="C72" s="198"/>
      <c r="D72" s="21"/>
      <c r="E72" s="92"/>
    </row>
    <row r="73" spans="1:5">
      <c r="A73" s="94">
        <v>2.6</v>
      </c>
      <c r="B73" s="199" t="s">
        <v>87</v>
      </c>
      <c r="C73" s="198"/>
      <c r="D73" s="21"/>
      <c r="E73" s="92"/>
    </row>
    <row r="74" spans="1:5">
      <c r="A74" s="94">
        <v>2.7</v>
      </c>
      <c r="B74" s="199" t="s">
        <v>88</v>
      </c>
      <c r="C74" s="198"/>
      <c r="D74" s="21"/>
      <c r="E74" s="92"/>
    </row>
    <row r="75" spans="1:5">
      <c r="A75" s="189">
        <v>3</v>
      </c>
      <c r="B75" s="189" t="s">
        <v>382</v>
      </c>
      <c r="C75" s="81"/>
      <c r="D75" s="21"/>
      <c r="E75" s="92"/>
    </row>
    <row r="76" spans="1:5">
      <c r="A76" s="189">
        <v>4</v>
      </c>
      <c r="B76" s="189" t="s">
        <v>233</v>
      </c>
      <c r="C76" s="81"/>
      <c r="D76" s="81">
        <f>SUM(D77:D78)</f>
        <v>0</v>
      </c>
      <c r="E76" s="92"/>
    </row>
    <row r="77" spans="1:5">
      <c r="A77" s="94">
        <v>4.0999999999999996</v>
      </c>
      <c r="B77" s="94" t="s">
        <v>234</v>
      </c>
      <c r="C77" s="198"/>
      <c r="D77" s="8"/>
      <c r="E77" s="92"/>
    </row>
    <row r="78" spans="1:5">
      <c r="A78" s="94">
        <v>4.2</v>
      </c>
      <c r="B78" s="94" t="s">
        <v>235</v>
      </c>
      <c r="C78" s="198"/>
      <c r="D78" s="8"/>
      <c r="E78" s="92"/>
    </row>
    <row r="79" spans="1:5">
      <c r="A79" s="189">
        <v>5</v>
      </c>
      <c r="B79" s="189" t="s">
        <v>259</v>
      </c>
      <c r="C79" s="217"/>
      <c r="D79" s="200"/>
      <c r="E79" s="92"/>
    </row>
    <row r="80" spans="1:5">
      <c r="B80" s="42"/>
    </row>
    <row r="81" spans="1:9" ht="15" customHeight="1">
      <c r="A81" s="649" t="s">
        <v>494</v>
      </c>
      <c r="B81" s="649"/>
      <c r="C81" s="649"/>
      <c r="D81" s="649"/>
      <c r="E81" s="389"/>
    </row>
    <row r="82" spans="1:9">
      <c r="B82" s="42"/>
    </row>
    <row r="83" spans="1:9" s="492" customFormat="1" ht="12.75"/>
    <row r="84" spans="1:9">
      <c r="A84" s="66" t="s">
        <v>93</v>
      </c>
      <c r="E84" s="389"/>
    </row>
    <row r="85" spans="1:9">
      <c r="E85" s="423"/>
      <c r="F85" s="423"/>
      <c r="G85" s="423"/>
      <c r="H85" s="423"/>
      <c r="I85" s="423"/>
    </row>
    <row r="86" spans="1:9">
      <c r="D86" s="12"/>
      <c r="E86" s="423"/>
      <c r="F86" s="423"/>
      <c r="G86" s="423"/>
      <c r="H86" s="423"/>
      <c r="I86" s="423"/>
    </row>
    <row r="87" spans="1:9">
      <c r="A87" s="423"/>
      <c r="B87" s="66" t="s">
        <v>379</v>
      </c>
      <c r="D87" s="12"/>
      <c r="E87" s="423"/>
      <c r="F87" s="423"/>
      <c r="G87" s="423"/>
      <c r="H87" s="423"/>
      <c r="I87" s="423"/>
    </row>
    <row r="88" spans="1:9">
      <c r="A88" s="423"/>
      <c r="B88" s="2" t="s">
        <v>380</v>
      </c>
      <c r="D88" s="12"/>
      <c r="E88" s="423"/>
      <c r="F88" s="423"/>
      <c r="G88" s="423"/>
      <c r="H88" s="423"/>
      <c r="I88" s="423"/>
    </row>
    <row r="89" spans="1:9" s="423" customFormat="1" ht="12.75">
      <c r="B89" s="62" t="s">
        <v>123</v>
      </c>
    </row>
    <row r="90" spans="1:9" s="492" customFormat="1" ht="12.75"/>
  </sheetData>
  <mergeCells count="6">
    <mergeCell ref="C1:D1"/>
    <mergeCell ref="C2:D2"/>
    <mergeCell ref="A81:D81"/>
    <mergeCell ref="A2:B2"/>
    <mergeCell ref="A3:B3"/>
    <mergeCell ref="A1:B1"/>
  </mergeCells>
  <pageMargins left="0.19685039370078741" right="0.19685039370078741" top="0.19685039370078741" bottom="0.19685039370078741" header="0.15748031496062992" footer="0.15748031496062992"/>
  <pageSetup paperSize="9" scale="85" fitToHeight="2" orientation="portrait" r:id="rId1"/>
  <headerFooter alignWithMargins="0"/>
  <rowBreaks count="1" manualBreakCount="1">
    <brk id="55" max="3" man="1"/>
  </rowBreaks>
  <ignoredErrors>
    <ignoredError sqref="A15" twoDigitTextYear="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8"/>
  <sheetViews>
    <sheetView showGridLines="0" view="pageBreakPreview" topLeftCell="A16" zoomScale="80" zoomScaleNormal="100" zoomScaleSheetLayoutView="80" workbookViewId="0">
      <selection activeCell="B17" sqref="B17"/>
    </sheetView>
  </sheetViews>
  <sheetFormatPr defaultColWidth="9.140625" defaultRowHeight="15"/>
  <cols>
    <col min="1" max="1" width="8.85546875" style="2" customWidth="1"/>
    <col min="2" max="2" width="88" style="2" customWidth="1"/>
    <col min="3" max="3" width="13.85546875" style="2" customWidth="1"/>
    <col min="4" max="4" width="13.5703125" style="2" customWidth="1"/>
    <col min="5" max="5" width="0.7109375" style="2" customWidth="1"/>
    <col min="6" max="16384" width="9.140625" style="2"/>
  </cols>
  <sheetData>
    <row r="1" spans="1:5" s="6" customFormat="1">
      <c r="A1" s="71" t="s">
        <v>296</v>
      </c>
      <c r="B1" s="73"/>
      <c r="C1" s="646" t="s">
        <v>94</v>
      </c>
      <c r="D1" s="646"/>
      <c r="E1" s="87"/>
    </row>
    <row r="2" spans="1:5" s="6" customFormat="1">
      <c r="A2" s="71" t="s">
        <v>297</v>
      </c>
      <c r="B2" s="73"/>
      <c r="C2" s="644">
        <f>'ფორმა N1'!M2</f>
        <v>0</v>
      </c>
      <c r="D2" s="644"/>
      <c r="E2" s="87"/>
    </row>
    <row r="3" spans="1:5" s="6" customFormat="1">
      <c r="A3" s="72" t="s">
        <v>124</v>
      </c>
      <c r="B3" s="71"/>
      <c r="C3" s="143"/>
      <c r="D3" s="143"/>
      <c r="E3" s="87"/>
    </row>
    <row r="4" spans="1:5" s="6" customFormat="1">
      <c r="A4" s="72"/>
      <c r="B4" s="72"/>
      <c r="C4" s="143"/>
      <c r="D4" s="143"/>
      <c r="E4" s="87"/>
    </row>
    <row r="5" spans="1:5">
      <c r="A5" s="73" t="str">
        <f>'ფორმა N2'!A4</f>
        <v>ანგარიშვალდებული პირის დასახელება:</v>
      </c>
      <c r="B5" s="73"/>
      <c r="C5" s="72"/>
      <c r="D5" s="72"/>
      <c r="E5" s="88"/>
    </row>
    <row r="6" spans="1:5">
      <c r="A6" s="76">
        <f>'ფორმა N1'!D4</f>
        <v>0</v>
      </c>
      <c r="B6" s="76"/>
      <c r="C6" s="77"/>
      <c r="D6" s="77"/>
      <c r="E6" s="88"/>
    </row>
    <row r="7" spans="1:5">
      <c r="A7" s="73"/>
      <c r="B7" s="73"/>
      <c r="C7" s="72"/>
      <c r="D7" s="72"/>
      <c r="E7" s="88"/>
    </row>
    <row r="8" spans="1:5" s="6" customFormat="1">
      <c r="A8" s="142"/>
      <c r="B8" s="142"/>
      <c r="C8" s="74"/>
      <c r="D8" s="74"/>
      <c r="E8" s="87"/>
    </row>
    <row r="9" spans="1:5" s="6" customFormat="1" ht="30">
      <c r="A9" s="85" t="s">
        <v>64</v>
      </c>
      <c r="B9" s="85" t="s">
        <v>302</v>
      </c>
      <c r="C9" s="75" t="s">
        <v>10</v>
      </c>
      <c r="D9" s="75" t="s">
        <v>9</v>
      </c>
      <c r="E9" s="87"/>
    </row>
    <row r="10" spans="1:5" s="9" customFormat="1" ht="18">
      <c r="A10" s="364" t="s">
        <v>298</v>
      </c>
      <c r="B10" s="94"/>
      <c r="C10" s="4"/>
      <c r="D10" s="4"/>
      <c r="E10" s="89"/>
    </row>
    <row r="11" spans="1:5" s="10" customFormat="1">
      <c r="A11" s="364" t="s">
        <v>299</v>
      </c>
      <c r="B11" s="94"/>
      <c r="C11" s="4"/>
      <c r="D11" s="4"/>
      <c r="E11" s="90"/>
    </row>
    <row r="12" spans="1:5" s="10" customFormat="1">
      <c r="A12" s="365" t="s">
        <v>258</v>
      </c>
      <c r="B12" s="83"/>
      <c r="C12" s="4"/>
      <c r="D12" s="4"/>
      <c r="E12" s="90"/>
    </row>
    <row r="13" spans="1:5" s="10" customFormat="1">
      <c r="A13" s="365" t="s">
        <v>258</v>
      </c>
      <c r="B13" s="83"/>
      <c r="C13" s="4"/>
      <c r="D13" s="4"/>
      <c r="E13" s="90"/>
    </row>
    <row r="14" spans="1:5" s="10" customFormat="1">
      <c r="A14" s="365" t="s">
        <v>258</v>
      </c>
      <c r="B14" s="83"/>
      <c r="C14" s="4"/>
      <c r="D14" s="4"/>
      <c r="E14" s="90"/>
    </row>
    <row r="15" spans="1:5" s="10" customFormat="1">
      <c r="A15" s="365" t="s">
        <v>258</v>
      </c>
      <c r="B15" s="83"/>
      <c r="C15" s="4"/>
      <c r="D15" s="4"/>
      <c r="E15" s="90"/>
    </row>
    <row r="16" spans="1:5" s="10" customFormat="1">
      <c r="A16" s="365" t="s">
        <v>258</v>
      </c>
      <c r="B16" s="83"/>
      <c r="C16" s="4"/>
      <c r="D16" s="4"/>
      <c r="E16" s="90"/>
    </row>
    <row r="17" spans="1:5" s="10" customFormat="1" ht="17.25" customHeight="1">
      <c r="A17" s="364" t="s">
        <v>300</v>
      </c>
      <c r="B17" s="83"/>
      <c r="C17" s="4"/>
      <c r="D17" s="4"/>
      <c r="E17" s="90"/>
    </row>
    <row r="18" spans="1:5" s="10" customFormat="1" ht="18" customHeight="1">
      <c r="A18" s="364" t="s">
        <v>301</v>
      </c>
      <c r="B18" s="83"/>
      <c r="C18" s="4"/>
      <c r="D18" s="4"/>
      <c r="E18" s="90"/>
    </row>
    <row r="19" spans="1:5" s="10" customFormat="1">
      <c r="A19" s="365" t="s">
        <v>258</v>
      </c>
      <c r="B19" s="83"/>
      <c r="C19" s="4"/>
      <c r="D19" s="4"/>
      <c r="E19" s="90"/>
    </row>
    <row r="20" spans="1:5" s="10" customFormat="1">
      <c r="A20" s="365" t="s">
        <v>258</v>
      </c>
      <c r="B20" s="83"/>
      <c r="C20" s="4"/>
      <c r="D20" s="4"/>
      <c r="E20" s="90"/>
    </row>
    <row r="21" spans="1:5" s="10" customFormat="1">
      <c r="A21" s="365" t="s">
        <v>258</v>
      </c>
      <c r="B21" s="83"/>
      <c r="C21" s="4"/>
      <c r="D21" s="4"/>
      <c r="E21" s="90"/>
    </row>
    <row r="22" spans="1:5" s="10" customFormat="1">
      <c r="A22" s="365" t="s">
        <v>258</v>
      </c>
      <c r="B22" s="83"/>
      <c r="C22" s="4"/>
      <c r="D22" s="4"/>
      <c r="E22" s="90"/>
    </row>
    <row r="23" spans="1:5" s="10" customFormat="1">
      <c r="A23" s="365" t="s">
        <v>258</v>
      </c>
      <c r="B23" s="83"/>
      <c r="C23" s="4"/>
      <c r="D23" s="4"/>
      <c r="E23" s="90"/>
    </row>
    <row r="24" spans="1:5">
      <c r="A24" s="366"/>
      <c r="B24" s="95" t="s">
        <v>305</v>
      </c>
      <c r="C24" s="82">
        <f>SUM(C10:C23)</f>
        <v>0</v>
      </c>
      <c r="D24" s="82">
        <f>SUM(D10:D23)</f>
        <v>0</v>
      </c>
      <c r="E24" s="92"/>
    </row>
    <row r="25" spans="1:5">
      <c r="A25" s="652"/>
      <c r="B25" s="652"/>
      <c r="C25" s="652"/>
      <c r="D25" s="652"/>
      <c r="E25" s="92"/>
    </row>
    <row r="26" spans="1:5" ht="51" customHeight="1">
      <c r="A26" s="653" t="s">
        <v>496</v>
      </c>
      <c r="B26" s="653"/>
      <c r="C26" s="653"/>
      <c r="D26" s="653"/>
      <c r="E26" s="92"/>
    </row>
    <row r="27" spans="1:5" ht="14.25" customHeight="1">
      <c r="A27" s="367"/>
      <c r="B27" s="367"/>
      <c r="C27" s="367"/>
      <c r="D27" s="367"/>
      <c r="E27" s="92"/>
    </row>
    <row r="28" spans="1:5">
      <c r="A28" s="654" t="s">
        <v>495</v>
      </c>
      <c r="B28" s="654"/>
      <c r="C28" s="654"/>
      <c r="D28" s="654"/>
      <c r="E28" s="92"/>
    </row>
    <row r="29" spans="1:5">
      <c r="A29" s="362"/>
      <c r="B29" s="362"/>
      <c r="C29" s="363"/>
      <c r="D29" s="363"/>
      <c r="E29" s="92"/>
    </row>
    <row r="30" spans="1:5">
      <c r="A30" s="362"/>
      <c r="B30" s="362"/>
      <c r="C30" s="363"/>
      <c r="D30" s="363"/>
      <c r="E30" s="92"/>
    </row>
    <row r="31" spans="1:5" s="22" customFormat="1" ht="12.75"/>
    <row r="32" spans="1:5">
      <c r="A32" s="66" t="s">
        <v>93</v>
      </c>
      <c r="E32" s="5"/>
    </row>
    <row r="33" spans="1:9">
      <c r="E33"/>
      <c r="F33"/>
      <c r="G33"/>
      <c r="H33"/>
      <c r="I33"/>
    </row>
    <row r="34" spans="1:9">
      <c r="D34" s="12"/>
      <c r="E34"/>
      <c r="F34"/>
      <c r="G34"/>
      <c r="H34"/>
      <c r="I34"/>
    </row>
    <row r="35" spans="1:9">
      <c r="A35" s="66"/>
      <c r="B35" s="66" t="s">
        <v>251</v>
      </c>
      <c r="D35" s="12"/>
      <c r="E35"/>
      <c r="F35"/>
      <c r="G35"/>
      <c r="H35"/>
      <c r="I35"/>
    </row>
    <row r="36" spans="1:9">
      <c r="B36" s="2" t="s">
        <v>250</v>
      </c>
      <c r="D36" s="12"/>
      <c r="E36"/>
      <c r="F36"/>
      <c r="G36"/>
      <c r="H36"/>
      <c r="I36"/>
    </row>
    <row r="37" spans="1:9" customFormat="1" ht="12.75">
      <c r="A37" s="62"/>
      <c r="B37" s="62" t="s">
        <v>123</v>
      </c>
    </row>
    <row r="38" spans="1:9" s="22" customFormat="1" ht="12.75"/>
  </sheetData>
  <mergeCells count="5">
    <mergeCell ref="C1:D1"/>
    <mergeCell ref="C2:D2"/>
    <mergeCell ref="A25:D25"/>
    <mergeCell ref="A26:D26"/>
    <mergeCell ref="A28:D28"/>
  </mergeCells>
  <pageMargins left="0.19685039370078741" right="0.19685039370078741" top="0.19685039370078741" bottom="0.19685039370078741" header="0.15748031496062992" footer="0.15748031496062992"/>
  <pageSetup paperSize="9" scale="76" fitToHeight="0"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
  <sheetViews>
    <sheetView view="pageBreakPreview" topLeftCell="A10" zoomScale="80" zoomScaleNormal="100" zoomScaleSheetLayoutView="80" workbookViewId="0">
      <selection sqref="A1:H1"/>
    </sheetView>
  </sheetViews>
  <sheetFormatPr defaultColWidth="9.140625" defaultRowHeight="12.75"/>
  <cols>
    <col min="1" max="1" width="5.42578125" style="183" customWidth="1"/>
    <col min="2" max="2" width="20.85546875" style="183" customWidth="1"/>
    <col min="3" max="3" width="26" style="183" customWidth="1"/>
    <col min="4" max="4" width="17" style="183" customWidth="1"/>
    <col min="5" max="5" width="18.140625" style="183" customWidth="1"/>
    <col min="6" max="6" width="14.7109375" style="183" customWidth="1"/>
    <col min="7" max="7" width="15.5703125" style="183" customWidth="1"/>
    <col min="8" max="8" width="14.7109375" style="183" customWidth="1"/>
    <col min="9" max="9" width="29.7109375" style="183" customWidth="1"/>
    <col min="10" max="10" width="0" style="183" hidden="1" customWidth="1"/>
    <col min="11" max="16384" width="9.140625" style="183"/>
  </cols>
  <sheetData>
    <row r="1" spans="1:10" ht="37.15" customHeight="1">
      <c r="A1" s="656" t="s">
        <v>578</v>
      </c>
      <c r="B1" s="656"/>
      <c r="C1" s="656"/>
      <c r="D1" s="656"/>
      <c r="E1" s="656"/>
      <c r="F1" s="656"/>
      <c r="G1" s="656"/>
      <c r="H1" s="656"/>
      <c r="I1" s="646" t="s">
        <v>94</v>
      </c>
      <c r="J1" s="646"/>
    </row>
    <row r="2" spans="1:10" ht="15">
      <c r="A2" s="72" t="s">
        <v>124</v>
      </c>
      <c r="B2" s="71"/>
      <c r="C2" s="73"/>
      <c r="D2" s="73"/>
      <c r="E2" s="73"/>
      <c r="F2" s="73"/>
      <c r="G2" s="391"/>
      <c r="H2" s="391"/>
      <c r="I2" s="644">
        <f>'ფორმა N1'!M2</f>
        <v>0</v>
      </c>
      <c r="J2" s="644"/>
    </row>
    <row r="3" spans="1:10" ht="15">
      <c r="A3" s="72"/>
      <c r="B3" s="72"/>
      <c r="C3" s="71"/>
      <c r="D3" s="71"/>
      <c r="E3" s="71"/>
      <c r="F3" s="71"/>
      <c r="G3" s="391"/>
      <c r="H3" s="391"/>
      <c r="I3" s="391"/>
    </row>
    <row r="4" spans="1:10" ht="15">
      <c r="A4" s="73" t="str">
        <f>'ფორმა N2'!A4</f>
        <v>ანგარიშვალდებული პირის დასახელება:</v>
      </c>
      <c r="B4" s="73"/>
      <c r="C4" s="73"/>
      <c r="D4" s="73"/>
      <c r="E4" s="73"/>
      <c r="F4" s="73"/>
      <c r="G4" s="72"/>
      <c r="H4" s="72"/>
      <c r="I4" s="72"/>
    </row>
    <row r="5" spans="1:10" ht="15">
      <c r="A5" s="76">
        <f>'ფორმა N1'!D4</f>
        <v>0</v>
      </c>
      <c r="B5" s="76"/>
      <c r="C5" s="76"/>
      <c r="D5" s="76"/>
      <c r="E5" s="76"/>
      <c r="F5" s="76"/>
      <c r="G5" s="77"/>
      <c r="H5" s="77"/>
      <c r="I5" s="77"/>
    </row>
    <row r="6" spans="1:10" ht="15">
      <c r="A6" s="73"/>
      <c r="B6" s="73"/>
      <c r="C6" s="73"/>
      <c r="D6" s="73"/>
      <c r="E6" s="73"/>
      <c r="F6" s="73"/>
      <c r="G6" s="72"/>
      <c r="H6" s="72"/>
      <c r="I6" s="72"/>
    </row>
    <row r="7" spans="1:10" ht="15">
      <c r="A7" s="386"/>
      <c r="B7" s="386"/>
      <c r="C7" s="386"/>
      <c r="D7" s="386"/>
      <c r="E7" s="386"/>
      <c r="F7" s="386"/>
      <c r="G7" s="74"/>
      <c r="H7" s="74"/>
      <c r="I7" s="74"/>
    </row>
    <row r="8" spans="1:10" ht="45">
      <c r="A8" s="86" t="s">
        <v>64</v>
      </c>
      <c r="B8" s="86" t="s">
        <v>309</v>
      </c>
      <c r="C8" s="86" t="s">
        <v>310</v>
      </c>
      <c r="D8" s="86" t="s">
        <v>209</v>
      </c>
      <c r="E8" s="86" t="s">
        <v>312</v>
      </c>
      <c r="F8" s="86" t="s">
        <v>315</v>
      </c>
      <c r="G8" s="75" t="s">
        <v>10</v>
      </c>
      <c r="H8" s="75" t="s">
        <v>9</v>
      </c>
      <c r="I8" s="75" t="s">
        <v>350</v>
      </c>
      <c r="J8" s="183" t="s">
        <v>314</v>
      </c>
    </row>
    <row r="9" spans="1:10" ht="15">
      <c r="A9" s="94">
        <v>1</v>
      </c>
      <c r="B9" s="94"/>
      <c r="C9" s="94"/>
      <c r="D9" s="94"/>
      <c r="E9" s="94"/>
      <c r="F9" s="94"/>
      <c r="G9" s="4"/>
      <c r="H9" s="4"/>
      <c r="I9" s="4"/>
      <c r="J9" s="183" t="s">
        <v>0</v>
      </c>
    </row>
    <row r="10" spans="1:10" ht="15">
      <c r="A10" s="94">
        <v>2</v>
      </c>
      <c r="B10" s="94"/>
      <c r="C10" s="94"/>
      <c r="D10" s="94"/>
      <c r="E10" s="94"/>
      <c r="F10" s="94"/>
      <c r="G10" s="4"/>
      <c r="H10" s="4"/>
      <c r="I10" s="4"/>
    </row>
    <row r="11" spans="1:10" ht="15">
      <c r="A11" s="94">
        <v>3</v>
      </c>
      <c r="B11" s="83"/>
      <c r="C11" s="83"/>
      <c r="D11" s="83"/>
      <c r="E11" s="83"/>
      <c r="F11" s="94"/>
      <c r="G11" s="4"/>
      <c r="H11" s="4"/>
      <c r="I11" s="4"/>
    </row>
    <row r="12" spans="1:10" ht="15">
      <c r="A12" s="94">
        <v>4</v>
      </c>
      <c r="B12" s="83"/>
      <c r="C12" s="83"/>
      <c r="D12" s="83"/>
      <c r="E12" s="83"/>
      <c r="F12" s="94"/>
      <c r="G12" s="4"/>
      <c r="H12" s="4"/>
      <c r="I12" s="4"/>
    </row>
    <row r="13" spans="1:10" ht="15">
      <c r="A13" s="94">
        <v>5</v>
      </c>
      <c r="B13" s="83"/>
      <c r="C13" s="83"/>
      <c r="D13" s="83"/>
      <c r="E13" s="83"/>
      <c r="F13" s="94"/>
      <c r="G13" s="4"/>
      <c r="H13" s="4"/>
      <c r="I13" s="4"/>
    </row>
    <row r="14" spans="1:10" ht="15">
      <c r="A14" s="94">
        <v>6</v>
      </c>
      <c r="B14" s="83"/>
      <c r="C14" s="83"/>
      <c r="D14" s="83"/>
      <c r="E14" s="83"/>
      <c r="F14" s="94"/>
      <c r="G14" s="4"/>
      <c r="H14" s="4"/>
      <c r="I14" s="4"/>
    </row>
    <row r="15" spans="1:10" ht="15">
      <c r="A15" s="94">
        <v>7</v>
      </c>
      <c r="B15" s="83"/>
      <c r="C15" s="83"/>
      <c r="D15" s="83"/>
      <c r="E15" s="83"/>
      <c r="F15" s="94"/>
      <c r="G15" s="4"/>
      <c r="H15" s="4"/>
      <c r="I15" s="4"/>
    </row>
    <row r="16" spans="1:10" ht="15">
      <c r="A16" s="94">
        <v>8</v>
      </c>
      <c r="B16" s="83"/>
      <c r="C16" s="83"/>
      <c r="D16" s="83"/>
      <c r="E16" s="83"/>
      <c r="F16" s="94"/>
      <c r="G16" s="4"/>
      <c r="H16" s="4"/>
      <c r="I16" s="4"/>
    </row>
    <row r="17" spans="1:9" ht="15">
      <c r="A17" s="94">
        <v>9</v>
      </c>
      <c r="B17" s="83"/>
      <c r="C17" s="83"/>
      <c r="D17" s="83"/>
      <c r="E17" s="83"/>
      <c r="F17" s="94"/>
      <c r="G17" s="4"/>
      <c r="H17" s="4"/>
      <c r="I17" s="4"/>
    </row>
    <row r="18" spans="1:9" ht="15">
      <c r="A18" s="94">
        <v>10</v>
      </c>
      <c r="B18" s="83"/>
      <c r="C18" s="83"/>
      <c r="D18" s="83"/>
      <c r="E18" s="83"/>
      <c r="F18" s="94"/>
      <c r="G18" s="4"/>
      <c r="H18" s="4"/>
      <c r="I18" s="4"/>
    </row>
    <row r="19" spans="1:9" ht="15">
      <c r="A19" s="94">
        <v>11</v>
      </c>
      <c r="B19" s="83"/>
      <c r="C19" s="83"/>
      <c r="D19" s="83"/>
      <c r="E19" s="83"/>
      <c r="F19" s="94"/>
      <c r="G19" s="4"/>
      <c r="H19" s="4"/>
      <c r="I19" s="4"/>
    </row>
    <row r="20" spans="1:9" ht="15">
      <c r="A20" s="94">
        <v>12</v>
      </c>
      <c r="B20" s="83"/>
      <c r="C20" s="83"/>
      <c r="D20" s="83"/>
      <c r="E20" s="83"/>
      <c r="F20" s="94"/>
      <c r="G20" s="4"/>
      <c r="H20" s="4"/>
      <c r="I20" s="4"/>
    </row>
    <row r="21" spans="1:9" ht="15">
      <c r="A21" s="94">
        <v>13</v>
      </c>
      <c r="B21" s="83"/>
      <c r="C21" s="83"/>
      <c r="D21" s="83"/>
      <c r="E21" s="83"/>
      <c r="F21" s="94"/>
      <c r="G21" s="4"/>
      <c r="H21" s="4"/>
      <c r="I21" s="4"/>
    </row>
    <row r="22" spans="1:9" ht="15">
      <c r="A22" s="94">
        <v>14</v>
      </c>
      <c r="B22" s="83"/>
      <c r="C22" s="83"/>
      <c r="D22" s="83"/>
      <c r="E22" s="83"/>
      <c r="F22" s="94"/>
      <c r="G22" s="4"/>
      <c r="H22" s="4"/>
      <c r="I22" s="4"/>
    </row>
    <row r="23" spans="1:9" ht="15">
      <c r="A23" s="94">
        <v>15</v>
      </c>
      <c r="B23" s="83"/>
      <c r="C23" s="83"/>
      <c r="D23" s="83"/>
      <c r="E23" s="83"/>
      <c r="F23" s="94"/>
      <c r="G23" s="4"/>
      <c r="H23" s="4"/>
      <c r="I23" s="4"/>
    </row>
    <row r="24" spans="1:9" ht="15">
      <c r="A24" s="83" t="s">
        <v>256</v>
      </c>
      <c r="B24" s="83"/>
      <c r="C24" s="83"/>
      <c r="D24" s="83"/>
      <c r="E24" s="83"/>
      <c r="F24" s="94"/>
      <c r="G24" s="4"/>
      <c r="H24" s="4"/>
      <c r="I24" s="4"/>
    </row>
    <row r="25" spans="1:9" ht="15">
      <c r="A25" s="83"/>
      <c r="B25" s="95"/>
      <c r="C25" s="95"/>
      <c r="D25" s="95"/>
      <c r="E25" s="95"/>
      <c r="F25" s="83" t="s">
        <v>498</v>
      </c>
      <c r="G25" s="82">
        <f>SUM(G9:G24)</f>
        <v>0</v>
      </c>
      <c r="H25" s="82">
        <f>SUM(H9:H24)</f>
        <v>0</v>
      </c>
      <c r="I25" s="82">
        <f>SUM(I9:I24)</f>
        <v>0</v>
      </c>
    </row>
    <row r="26" spans="1:9" ht="15">
      <c r="A26" s="181"/>
      <c r="B26" s="181"/>
      <c r="C26" s="181"/>
      <c r="D26" s="181"/>
      <c r="E26" s="181"/>
      <c r="F26" s="181"/>
      <c r="G26" s="181"/>
      <c r="H26" s="146"/>
      <c r="I26" s="146"/>
    </row>
    <row r="27" spans="1:9" ht="15">
      <c r="A27" s="655" t="s">
        <v>497</v>
      </c>
      <c r="B27" s="655"/>
      <c r="C27" s="655"/>
      <c r="D27" s="655"/>
      <c r="E27" s="655"/>
      <c r="F27" s="655"/>
      <c r="G27" s="655"/>
      <c r="H27" s="655"/>
      <c r="I27" s="655"/>
    </row>
    <row r="28" spans="1:9">
      <c r="A28" s="489"/>
      <c r="B28" s="489"/>
      <c r="C28" s="489"/>
      <c r="D28" s="489"/>
      <c r="E28" s="489"/>
      <c r="F28" s="489"/>
      <c r="G28" s="489"/>
      <c r="H28" s="489"/>
      <c r="I28" s="489"/>
    </row>
    <row r="29" spans="1:9" ht="15">
      <c r="A29" s="151" t="s">
        <v>93</v>
      </c>
      <c r="B29" s="151"/>
      <c r="C29" s="146"/>
      <c r="D29" s="146"/>
      <c r="E29" s="146"/>
      <c r="F29" s="146"/>
      <c r="G29" s="146"/>
      <c r="H29" s="146"/>
      <c r="I29" s="146"/>
    </row>
    <row r="30" spans="1:9" ht="15">
      <c r="A30" s="146"/>
      <c r="B30" s="146"/>
      <c r="C30" s="146"/>
      <c r="D30" s="146"/>
      <c r="E30" s="146"/>
      <c r="F30" s="146"/>
      <c r="G30" s="146"/>
      <c r="H30" s="146"/>
      <c r="I30" s="146"/>
    </row>
    <row r="31" spans="1:9" ht="15">
      <c r="A31" s="146"/>
      <c r="B31" s="146"/>
      <c r="C31" s="146"/>
      <c r="D31" s="146"/>
      <c r="E31" s="150"/>
      <c r="F31" s="150"/>
      <c r="G31" s="150"/>
      <c r="H31" s="146"/>
      <c r="I31" s="146"/>
    </row>
    <row r="32" spans="1:9" ht="15">
      <c r="A32" s="151"/>
      <c r="B32" s="151"/>
      <c r="C32" s="151" t="s">
        <v>349</v>
      </c>
      <c r="D32" s="151"/>
      <c r="E32" s="151"/>
      <c r="F32" s="151"/>
      <c r="G32" s="151"/>
      <c r="H32" s="146"/>
      <c r="I32" s="146"/>
    </row>
    <row r="33" spans="1:9" ht="15">
      <c r="A33" s="146"/>
      <c r="B33" s="146"/>
      <c r="C33" s="146" t="s">
        <v>348</v>
      </c>
      <c r="D33" s="146"/>
      <c r="E33" s="146"/>
      <c r="F33" s="146"/>
      <c r="G33" s="146"/>
      <c r="H33" s="146"/>
      <c r="I33" s="146"/>
    </row>
    <row r="34" spans="1:9">
      <c r="A34" s="153"/>
      <c r="B34" s="153"/>
      <c r="C34" s="153" t="s">
        <v>123</v>
      </c>
      <c r="D34" s="153"/>
      <c r="E34" s="153"/>
      <c r="F34" s="153"/>
      <c r="G34" s="153"/>
    </row>
  </sheetData>
  <mergeCells count="4">
    <mergeCell ref="I1:J1"/>
    <mergeCell ref="I2:J2"/>
    <mergeCell ref="A27:I27"/>
    <mergeCell ref="A1:H1"/>
  </mergeCells>
  <printOptions gridLines="1"/>
  <pageMargins left="0.25" right="0.25" top="0.75" bottom="0.75" header="0.3" footer="0.3"/>
  <pageSetup scale="84"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view="pageBreakPreview" topLeftCell="A34" zoomScale="80" zoomScaleNormal="100" zoomScaleSheetLayoutView="80" workbookViewId="0">
      <selection activeCell="G22" sqref="G22"/>
    </sheetView>
  </sheetViews>
  <sheetFormatPr defaultColWidth="8.85546875" defaultRowHeight="12.75"/>
  <cols>
    <col min="1" max="1" width="5" style="423" customWidth="1"/>
    <col min="2" max="2" width="17.7109375" style="423" customWidth="1"/>
    <col min="3" max="3" width="18.42578125" style="423" customWidth="1"/>
    <col min="4" max="4" width="18.5703125" style="423" customWidth="1"/>
    <col min="5" max="5" width="16.140625" style="423" customWidth="1"/>
    <col min="6" max="6" width="15.140625" style="423" customWidth="1"/>
    <col min="7" max="7" width="15" style="423" customWidth="1"/>
    <col min="8" max="8" width="14.28515625" style="423" customWidth="1"/>
    <col min="9" max="16384" width="8.85546875" style="423"/>
  </cols>
  <sheetData>
    <row r="1" spans="1:9" ht="15">
      <c r="A1" s="71" t="s">
        <v>327</v>
      </c>
      <c r="B1" s="73"/>
      <c r="C1" s="73"/>
      <c r="D1" s="73"/>
      <c r="E1" s="73"/>
      <c r="F1" s="73"/>
      <c r="G1" s="646" t="s">
        <v>94</v>
      </c>
      <c r="H1" s="646"/>
      <c r="I1" s="391"/>
    </row>
    <row r="2" spans="1:9" ht="15">
      <c r="A2" s="72" t="s">
        <v>124</v>
      </c>
      <c r="B2" s="73"/>
      <c r="C2" s="73"/>
      <c r="D2" s="73"/>
      <c r="E2" s="73"/>
      <c r="F2" s="73"/>
      <c r="G2" s="644">
        <f>'ფორმა N1'!M2</f>
        <v>0</v>
      </c>
      <c r="H2" s="644"/>
      <c r="I2" s="72"/>
    </row>
    <row r="3" spans="1:9" ht="15">
      <c r="A3" s="72"/>
      <c r="B3" s="72"/>
      <c r="C3" s="72"/>
      <c r="D3" s="72"/>
      <c r="E3" s="72"/>
      <c r="F3" s="72"/>
      <c r="G3" s="391"/>
      <c r="H3" s="391"/>
      <c r="I3" s="391"/>
    </row>
    <row r="4" spans="1:9" ht="15">
      <c r="A4" s="73" t="str">
        <f>'ფორმა N2'!A4</f>
        <v>ანგარიშვალდებული პირის დასახელება:</v>
      </c>
      <c r="B4" s="73"/>
      <c r="C4" s="73"/>
      <c r="D4" s="73"/>
      <c r="E4" s="73"/>
      <c r="F4" s="73"/>
      <c r="G4" s="72"/>
      <c r="H4" s="72"/>
      <c r="I4" s="72"/>
    </row>
    <row r="5" spans="1:9" ht="15">
      <c r="A5" s="76">
        <f>'ფორმა N1'!D4</f>
        <v>0</v>
      </c>
      <c r="B5" s="76"/>
      <c r="C5" s="76"/>
      <c r="D5" s="76"/>
      <c r="E5" s="76"/>
      <c r="F5" s="76"/>
      <c r="G5" s="77"/>
      <c r="H5" s="77"/>
      <c r="I5" s="391"/>
    </row>
    <row r="6" spans="1:9" ht="15">
      <c r="A6" s="73"/>
      <c r="B6" s="73"/>
      <c r="C6" s="73"/>
      <c r="D6" s="73"/>
      <c r="E6" s="73"/>
      <c r="F6" s="73"/>
      <c r="G6" s="72"/>
      <c r="H6" s="72"/>
      <c r="I6" s="72"/>
    </row>
    <row r="7" spans="1:9" ht="15">
      <c r="A7" s="386"/>
      <c r="B7" s="386"/>
      <c r="C7" s="386"/>
      <c r="D7" s="386"/>
      <c r="E7" s="386"/>
      <c r="F7" s="386"/>
      <c r="G7" s="74"/>
      <c r="H7" s="74"/>
      <c r="I7" s="72"/>
    </row>
    <row r="8" spans="1:9" ht="15">
      <c r="A8" s="660" t="s">
        <v>64</v>
      </c>
      <c r="B8" s="662" t="s">
        <v>309</v>
      </c>
      <c r="C8" s="664" t="s">
        <v>310</v>
      </c>
      <c r="D8" s="664" t="s">
        <v>209</v>
      </c>
      <c r="E8" s="657" t="s">
        <v>441</v>
      </c>
      <c r="F8" s="658"/>
      <c r="G8" s="659"/>
      <c r="H8" s="657" t="s">
        <v>487</v>
      </c>
      <c r="I8" s="659"/>
    </row>
    <row r="9" spans="1:9" ht="25.5">
      <c r="A9" s="661"/>
      <c r="B9" s="663"/>
      <c r="C9" s="665"/>
      <c r="D9" s="665"/>
      <c r="E9" s="544" t="s">
        <v>484</v>
      </c>
      <c r="F9" s="544" t="s">
        <v>485</v>
      </c>
      <c r="G9" s="544" t="s">
        <v>486</v>
      </c>
      <c r="H9" s="545" t="s">
        <v>488</v>
      </c>
      <c r="I9" s="545" t="s">
        <v>489</v>
      </c>
    </row>
    <row r="10" spans="1:9" ht="15">
      <c r="A10" s="235"/>
      <c r="B10" s="236"/>
      <c r="C10" s="94"/>
      <c r="D10" s="94"/>
      <c r="E10" s="94"/>
      <c r="F10" s="94"/>
      <c r="G10" s="94"/>
      <c r="H10" s="4"/>
      <c r="I10" s="4"/>
    </row>
    <row r="11" spans="1:9" ht="15">
      <c r="A11" s="235"/>
      <c r="B11" s="236"/>
      <c r="C11" s="94"/>
      <c r="D11" s="94"/>
      <c r="E11" s="94"/>
      <c r="F11" s="94"/>
      <c r="G11" s="94"/>
      <c r="H11" s="4"/>
      <c r="I11" s="4"/>
    </row>
    <row r="12" spans="1:9" ht="15">
      <c r="A12" s="235"/>
      <c r="B12" s="236"/>
      <c r="C12" s="83"/>
      <c r="D12" s="83"/>
      <c r="E12" s="83"/>
      <c r="F12" s="83"/>
      <c r="G12" s="83"/>
      <c r="H12" s="4"/>
      <c r="I12" s="4"/>
    </row>
    <row r="13" spans="1:9" ht="15">
      <c r="A13" s="235"/>
      <c r="B13" s="236"/>
      <c r="C13" s="83"/>
      <c r="D13" s="83"/>
      <c r="E13" s="83"/>
      <c r="F13" s="83"/>
      <c r="G13" s="83"/>
      <c r="H13" s="4"/>
      <c r="I13" s="4"/>
    </row>
    <row r="14" spans="1:9" ht="15">
      <c r="A14" s="235"/>
      <c r="B14" s="236"/>
      <c r="C14" s="83"/>
      <c r="D14" s="83"/>
      <c r="E14" s="83"/>
      <c r="F14" s="83"/>
      <c r="G14" s="83"/>
      <c r="H14" s="4"/>
      <c r="I14" s="4"/>
    </row>
    <row r="15" spans="1:9" ht="15">
      <c r="A15" s="235"/>
      <c r="B15" s="236"/>
      <c r="C15" s="83"/>
      <c r="D15" s="83"/>
      <c r="E15" s="83"/>
      <c r="F15" s="83"/>
      <c r="G15" s="83"/>
      <c r="H15" s="4"/>
      <c r="I15" s="4"/>
    </row>
    <row r="16" spans="1:9" ht="15">
      <c r="A16" s="235"/>
      <c r="B16" s="236"/>
      <c r="C16" s="83"/>
      <c r="D16" s="83"/>
      <c r="E16" s="83"/>
      <c r="F16" s="83"/>
      <c r="G16" s="83"/>
      <c r="H16" s="4"/>
      <c r="I16" s="4"/>
    </row>
    <row r="17" spans="1:9" ht="15">
      <c r="A17" s="235"/>
      <c r="B17" s="236"/>
      <c r="C17" s="83"/>
      <c r="D17" s="83"/>
      <c r="E17" s="83"/>
      <c r="F17" s="83"/>
      <c r="G17" s="83"/>
      <c r="H17" s="4"/>
      <c r="I17" s="4"/>
    </row>
    <row r="18" spans="1:9" ht="15">
      <c r="A18" s="235"/>
      <c r="B18" s="236"/>
      <c r="C18" s="83"/>
      <c r="D18" s="83"/>
      <c r="E18" s="83"/>
      <c r="F18" s="83"/>
      <c r="G18" s="83"/>
      <c r="H18" s="4"/>
      <c r="I18" s="4"/>
    </row>
    <row r="19" spans="1:9" ht="15">
      <c r="A19" s="235"/>
      <c r="B19" s="236"/>
      <c r="C19" s="83"/>
      <c r="D19" s="83"/>
      <c r="E19" s="83"/>
      <c r="F19" s="83"/>
      <c r="G19" s="83"/>
      <c r="H19" s="4"/>
      <c r="I19" s="4"/>
    </row>
    <row r="20" spans="1:9" ht="15">
      <c r="A20" s="235"/>
      <c r="B20" s="236"/>
      <c r="C20" s="83"/>
      <c r="D20" s="83"/>
      <c r="E20" s="83"/>
      <c r="F20" s="83"/>
      <c r="G20" s="83"/>
      <c r="H20" s="4"/>
      <c r="I20" s="4"/>
    </row>
    <row r="21" spans="1:9" ht="15">
      <c r="A21" s="235"/>
      <c r="B21" s="236"/>
      <c r="C21" s="83"/>
      <c r="D21" s="83"/>
      <c r="E21" s="83"/>
      <c r="F21" s="83"/>
      <c r="G21" s="83"/>
      <c r="H21" s="4"/>
      <c r="I21" s="4"/>
    </row>
    <row r="22" spans="1:9" ht="15">
      <c r="A22" s="235"/>
      <c r="B22" s="236"/>
      <c r="C22" s="83"/>
      <c r="D22" s="83"/>
      <c r="E22" s="83"/>
      <c r="F22" s="83"/>
      <c r="G22" s="83"/>
      <c r="H22" s="4"/>
      <c r="I22" s="4"/>
    </row>
    <row r="23" spans="1:9" ht="15">
      <c r="A23" s="235"/>
      <c r="B23" s="236"/>
      <c r="C23" s="83"/>
      <c r="D23" s="83"/>
      <c r="E23" s="83"/>
      <c r="F23" s="83"/>
      <c r="G23" s="83"/>
      <c r="H23" s="4"/>
      <c r="I23" s="4"/>
    </row>
    <row r="24" spans="1:9" ht="15">
      <c r="A24" s="235"/>
      <c r="B24" s="236"/>
      <c r="C24" s="83"/>
      <c r="D24" s="83"/>
      <c r="E24" s="83"/>
      <c r="F24" s="83"/>
      <c r="G24" s="83"/>
      <c r="H24" s="4"/>
      <c r="I24" s="4"/>
    </row>
    <row r="25" spans="1:9" ht="15">
      <c r="A25" s="235"/>
      <c r="B25" s="236"/>
      <c r="C25" s="83"/>
      <c r="D25" s="83"/>
      <c r="E25" s="83"/>
      <c r="F25" s="83"/>
      <c r="G25" s="83"/>
      <c r="H25" s="4"/>
      <c r="I25" s="4"/>
    </row>
    <row r="26" spans="1:9" ht="15">
      <c r="A26" s="235"/>
      <c r="B26" s="236"/>
      <c r="C26" s="83"/>
      <c r="D26" s="83"/>
      <c r="E26" s="83"/>
      <c r="F26" s="83"/>
      <c r="G26" s="83"/>
      <c r="H26" s="4"/>
      <c r="I26" s="4"/>
    </row>
    <row r="27" spans="1:9" ht="15">
      <c r="A27" s="235"/>
      <c r="B27" s="236"/>
      <c r="C27" s="83"/>
      <c r="D27" s="83"/>
      <c r="E27" s="83"/>
      <c r="F27" s="83"/>
      <c r="G27" s="83"/>
      <c r="H27" s="4"/>
      <c r="I27" s="4"/>
    </row>
    <row r="28" spans="1:9" ht="15">
      <c r="A28" s="235"/>
      <c r="B28" s="236"/>
      <c r="C28" s="83"/>
      <c r="D28" s="83"/>
      <c r="E28" s="83"/>
      <c r="F28" s="83"/>
      <c r="G28" s="83"/>
      <c r="H28" s="4"/>
      <c r="I28" s="4"/>
    </row>
    <row r="29" spans="1:9" ht="15">
      <c r="A29" s="235"/>
      <c r="B29" s="236"/>
      <c r="C29" s="83"/>
      <c r="D29" s="83"/>
      <c r="E29" s="83"/>
      <c r="F29" s="83"/>
      <c r="G29" s="83"/>
      <c r="H29" s="4"/>
      <c r="I29" s="4"/>
    </row>
    <row r="30" spans="1:9" ht="15">
      <c r="A30" s="235"/>
      <c r="B30" s="236"/>
      <c r="C30" s="83"/>
      <c r="D30" s="83"/>
      <c r="E30" s="83"/>
      <c r="F30" s="83"/>
      <c r="G30" s="83"/>
      <c r="H30" s="4"/>
      <c r="I30" s="4"/>
    </row>
    <row r="31" spans="1:9" ht="15">
      <c r="A31" s="235"/>
      <c r="B31" s="236"/>
      <c r="C31" s="83"/>
      <c r="D31" s="83"/>
      <c r="E31" s="83"/>
      <c r="F31" s="83"/>
      <c r="G31" s="83"/>
      <c r="H31" s="4"/>
      <c r="I31" s="4"/>
    </row>
    <row r="32" spans="1:9" ht="15">
      <c r="A32" s="235"/>
      <c r="B32" s="236"/>
      <c r="C32" s="83"/>
      <c r="D32" s="83"/>
      <c r="E32" s="83"/>
      <c r="F32" s="83"/>
      <c r="G32" s="83"/>
      <c r="H32" s="4"/>
      <c r="I32" s="4"/>
    </row>
    <row r="33" spans="1:9" ht="15">
      <c r="A33" s="235"/>
      <c r="B33" s="236"/>
      <c r="C33" s="83"/>
      <c r="D33" s="83"/>
      <c r="E33" s="83"/>
      <c r="F33" s="83"/>
      <c r="G33" s="83"/>
      <c r="H33" s="4"/>
      <c r="I33" s="4"/>
    </row>
    <row r="34" spans="1:9" ht="15">
      <c r="A34" s="235"/>
      <c r="B34" s="236"/>
      <c r="C34" s="83"/>
      <c r="D34" s="83"/>
      <c r="E34" s="83"/>
      <c r="F34" s="83"/>
      <c r="G34" s="83"/>
      <c r="H34" s="4"/>
      <c r="I34" s="4"/>
    </row>
    <row r="35" spans="1:9" ht="15">
      <c r="A35" s="235"/>
      <c r="B35" s="237"/>
      <c r="C35" s="95"/>
      <c r="D35" s="95"/>
      <c r="E35" s="95"/>
      <c r="F35" s="95"/>
      <c r="G35" s="95" t="s">
        <v>313</v>
      </c>
      <c r="H35" s="82">
        <f>SUM(H10:H34)</f>
        <v>0</v>
      </c>
      <c r="I35" s="82">
        <f>SUM(I10:I34)</f>
        <v>0</v>
      </c>
    </row>
    <row r="36" spans="1:9" ht="15">
      <c r="A36" s="181"/>
      <c r="B36" s="181"/>
      <c r="C36" s="181"/>
      <c r="D36" s="181"/>
      <c r="E36" s="181"/>
      <c r="F36" s="181"/>
      <c r="G36" s="146"/>
      <c r="H36" s="146"/>
      <c r="I36" s="478"/>
    </row>
    <row r="37" spans="1:9" ht="15">
      <c r="A37" s="655" t="s">
        <v>571</v>
      </c>
      <c r="B37" s="655"/>
      <c r="C37" s="655"/>
      <c r="D37" s="655"/>
      <c r="E37" s="655"/>
      <c r="F37" s="655"/>
      <c r="G37" s="655"/>
      <c r="H37" s="655"/>
      <c r="I37" s="655"/>
    </row>
    <row r="38" spans="1:9" ht="15">
      <c r="A38" s="387"/>
      <c r="B38" s="146"/>
      <c r="C38" s="146"/>
      <c r="D38" s="146"/>
      <c r="E38" s="146"/>
      <c r="G38" s="146"/>
      <c r="H38" s="146"/>
      <c r="I38" s="478"/>
    </row>
    <row r="39" spans="1:9" ht="15">
      <c r="A39" s="151" t="s">
        <v>93</v>
      </c>
      <c r="B39" s="146"/>
      <c r="C39" s="146"/>
      <c r="D39" s="146"/>
      <c r="E39" s="146"/>
      <c r="F39" s="146"/>
      <c r="G39" s="146"/>
      <c r="H39" s="146"/>
      <c r="I39" s="478"/>
    </row>
    <row r="40" spans="1:9" ht="15">
      <c r="A40" s="146"/>
      <c r="B40" s="146"/>
      <c r="C40" s="146"/>
      <c r="D40" s="146"/>
      <c r="E40" s="146"/>
      <c r="F40" s="146"/>
      <c r="G40" s="146"/>
      <c r="H40" s="146"/>
      <c r="I40" s="478"/>
    </row>
    <row r="41" spans="1:9" ht="15">
      <c r="A41" s="146"/>
      <c r="B41" s="146"/>
      <c r="C41" s="146"/>
      <c r="D41" s="146"/>
      <c r="E41" s="146"/>
      <c r="F41" s="146"/>
      <c r="G41" s="146"/>
      <c r="H41" s="152"/>
      <c r="I41" s="478"/>
    </row>
    <row r="42" spans="1:9" ht="15">
      <c r="A42" s="151"/>
      <c r="B42" s="151" t="s">
        <v>251</v>
      </c>
      <c r="C42" s="151"/>
      <c r="D42" s="151"/>
      <c r="E42" s="151"/>
      <c r="F42" s="151"/>
      <c r="G42" s="146"/>
      <c r="H42" s="152"/>
      <c r="I42" s="478"/>
    </row>
    <row r="43" spans="1:9" ht="15">
      <c r="A43" s="146"/>
      <c r="B43" s="146" t="s">
        <v>250</v>
      </c>
      <c r="C43" s="146"/>
      <c r="D43" s="146"/>
      <c r="E43" s="146"/>
      <c r="F43" s="146"/>
      <c r="G43" s="146"/>
      <c r="H43" s="152"/>
      <c r="I43" s="478"/>
    </row>
    <row r="44" spans="1:9">
      <c r="A44" s="153"/>
      <c r="B44" s="153" t="s">
        <v>123</v>
      </c>
      <c r="C44" s="153"/>
      <c r="D44" s="153"/>
      <c r="E44" s="153"/>
      <c r="F44" s="153"/>
      <c r="G44" s="183"/>
      <c r="H44" s="183"/>
      <c r="I44" s="183"/>
    </row>
  </sheetData>
  <mergeCells count="9">
    <mergeCell ref="A37:I37"/>
    <mergeCell ref="G1:H1"/>
    <mergeCell ref="G2:H2"/>
    <mergeCell ref="E8:G8"/>
    <mergeCell ref="H8:I8"/>
    <mergeCell ref="A8:A9"/>
    <mergeCell ref="B8:B9"/>
    <mergeCell ref="C8:C9"/>
    <mergeCell ref="D8:D9"/>
  </mergeCells>
  <printOptions gridLines="1"/>
  <pageMargins left="0.25" right="0.25" top="0.75" bottom="0.75" header="0.3" footer="0.3"/>
  <pageSetup scale="80"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6"/>
  <sheetViews>
    <sheetView view="pageBreakPreview" topLeftCell="A16" zoomScale="80" zoomScaleNormal="100" zoomScaleSheetLayoutView="80" workbookViewId="0">
      <selection activeCell="H39" sqref="H39"/>
    </sheetView>
  </sheetViews>
  <sheetFormatPr defaultColWidth="9.140625" defaultRowHeight="12.75"/>
  <cols>
    <col min="1" max="1" width="5.42578125" style="183" customWidth="1"/>
    <col min="2" max="2" width="13.140625" style="183" customWidth="1"/>
    <col min="3" max="3" width="15.140625" style="183" customWidth="1"/>
    <col min="4" max="4" width="18" style="183" customWidth="1"/>
    <col min="5" max="5" width="20.5703125" style="183" customWidth="1"/>
    <col min="6" max="6" width="21.28515625" style="183" customWidth="1"/>
    <col min="7" max="7" width="15.140625" style="183" customWidth="1"/>
    <col min="8" max="8" width="15.5703125" style="183" customWidth="1"/>
    <col min="9" max="9" width="13.42578125" style="183" customWidth="1"/>
    <col min="10" max="10" width="0" style="183" hidden="1" customWidth="1"/>
    <col min="11" max="16384" width="9.140625" style="183"/>
  </cols>
  <sheetData>
    <row r="1" spans="1:10" ht="15">
      <c r="A1" s="666" t="s">
        <v>570</v>
      </c>
      <c r="B1" s="666"/>
      <c r="C1" s="666"/>
      <c r="D1" s="666"/>
      <c r="E1" s="666"/>
      <c r="F1" s="666"/>
      <c r="G1" s="646" t="s">
        <v>94</v>
      </c>
      <c r="H1" s="646"/>
    </row>
    <row r="2" spans="1:10" ht="15">
      <c r="A2" s="72" t="s">
        <v>124</v>
      </c>
      <c r="B2" s="71"/>
      <c r="C2" s="73"/>
      <c r="D2" s="73"/>
      <c r="E2" s="73"/>
      <c r="F2" s="73"/>
      <c r="G2" s="644">
        <f>'ფორმა N1'!M2</f>
        <v>0</v>
      </c>
      <c r="H2" s="644"/>
    </row>
    <row r="3" spans="1:10" ht="15">
      <c r="A3" s="72"/>
      <c r="B3" s="72"/>
      <c r="C3" s="72"/>
      <c r="D3" s="72"/>
      <c r="E3" s="72"/>
      <c r="F3" s="72"/>
      <c r="G3" s="391"/>
      <c r="H3" s="391"/>
    </row>
    <row r="4" spans="1:10" ht="15">
      <c r="A4" s="73" t="str">
        <f>'ფორმა N2'!A4</f>
        <v>ანგარიშვალდებული პირის დასახელება:</v>
      </c>
      <c r="B4" s="73"/>
      <c r="C4" s="73"/>
      <c r="D4" s="73"/>
      <c r="E4" s="73"/>
      <c r="F4" s="73"/>
      <c r="G4" s="72"/>
      <c r="H4" s="72"/>
    </row>
    <row r="5" spans="1:10" ht="15">
      <c r="A5" s="76">
        <f>'ფორმა N1'!D4</f>
        <v>0</v>
      </c>
      <c r="B5" s="76"/>
      <c r="C5" s="76"/>
      <c r="D5" s="76"/>
      <c r="E5" s="76"/>
      <c r="F5" s="76"/>
      <c r="G5" s="77"/>
      <c r="H5" s="77"/>
    </row>
    <row r="6" spans="1:10" ht="15">
      <c r="A6" s="73"/>
      <c r="B6" s="73"/>
      <c r="C6" s="73"/>
      <c r="D6" s="73"/>
      <c r="E6" s="73"/>
      <c r="F6" s="73"/>
      <c r="G6" s="72"/>
      <c r="H6" s="72"/>
    </row>
    <row r="7" spans="1:10" ht="15">
      <c r="A7" s="386"/>
      <c r="B7" s="386"/>
      <c r="C7" s="386"/>
      <c r="D7" s="386"/>
      <c r="E7" s="386"/>
      <c r="F7" s="386"/>
      <c r="G7" s="74"/>
      <c r="H7" s="74"/>
    </row>
    <row r="8" spans="1:10" ht="30">
      <c r="A8" s="86" t="s">
        <v>64</v>
      </c>
      <c r="B8" s="86" t="s">
        <v>309</v>
      </c>
      <c r="C8" s="86" t="s">
        <v>310</v>
      </c>
      <c r="D8" s="86" t="s">
        <v>209</v>
      </c>
      <c r="E8" s="86" t="s">
        <v>315</v>
      </c>
      <c r="F8" s="86" t="s">
        <v>311</v>
      </c>
      <c r="G8" s="75" t="s">
        <v>10</v>
      </c>
      <c r="H8" s="75" t="s">
        <v>9</v>
      </c>
      <c r="J8" s="183" t="s">
        <v>314</v>
      </c>
    </row>
    <row r="9" spans="1:10" ht="15">
      <c r="A9" s="94"/>
      <c r="B9" s="94"/>
      <c r="C9" s="94"/>
      <c r="D9" s="94"/>
      <c r="E9" s="94"/>
      <c r="F9" s="94"/>
      <c r="G9" s="4"/>
      <c r="H9" s="4"/>
      <c r="J9" s="183" t="s">
        <v>0</v>
      </c>
    </row>
    <row r="10" spans="1:10" ht="15">
      <c r="A10" s="94"/>
      <c r="B10" s="94"/>
      <c r="C10" s="94"/>
      <c r="D10" s="94"/>
      <c r="E10" s="94"/>
      <c r="F10" s="94"/>
      <c r="G10" s="4"/>
      <c r="H10" s="4"/>
    </row>
    <row r="11" spans="1:10" ht="15">
      <c r="A11" s="83"/>
      <c r="B11" s="83"/>
      <c r="C11" s="83"/>
      <c r="D11" s="83"/>
      <c r="E11" s="83"/>
      <c r="F11" s="83"/>
      <c r="G11" s="4"/>
      <c r="H11" s="4"/>
    </row>
    <row r="12" spans="1:10" ht="15">
      <c r="A12" s="83"/>
      <c r="B12" s="83"/>
      <c r="C12" s="83"/>
      <c r="D12" s="83"/>
      <c r="E12" s="83"/>
      <c r="F12" s="83"/>
      <c r="G12" s="4"/>
      <c r="H12" s="4"/>
    </row>
    <row r="13" spans="1:10" ht="15">
      <c r="A13" s="83"/>
      <c r="B13" s="83"/>
      <c r="C13" s="83"/>
      <c r="D13" s="83"/>
      <c r="E13" s="83"/>
      <c r="F13" s="83"/>
      <c r="G13" s="4"/>
      <c r="H13" s="4"/>
    </row>
    <row r="14" spans="1:10" ht="15">
      <c r="A14" s="83"/>
      <c r="B14" s="83"/>
      <c r="C14" s="83"/>
      <c r="D14" s="83"/>
      <c r="E14" s="83"/>
      <c r="F14" s="83"/>
      <c r="G14" s="4"/>
      <c r="H14" s="4"/>
    </row>
    <row r="15" spans="1:10" ht="15">
      <c r="A15" s="83"/>
      <c r="B15" s="83"/>
      <c r="C15" s="83"/>
      <c r="D15" s="83"/>
      <c r="E15" s="83"/>
      <c r="F15" s="83"/>
      <c r="G15" s="4"/>
      <c r="H15" s="4"/>
    </row>
    <row r="16" spans="1:10" ht="15">
      <c r="A16" s="83"/>
      <c r="B16" s="83"/>
      <c r="C16" s="83"/>
      <c r="D16" s="83"/>
      <c r="E16" s="83"/>
      <c r="F16" s="83"/>
      <c r="G16" s="4"/>
      <c r="H16" s="4"/>
    </row>
    <row r="17" spans="1:8" ht="15">
      <c r="A17" s="83"/>
      <c r="B17" s="83"/>
      <c r="C17" s="83"/>
      <c r="D17" s="83"/>
      <c r="E17" s="83"/>
      <c r="F17" s="83"/>
      <c r="G17" s="4"/>
      <c r="H17" s="4"/>
    </row>
    <row r="18" spans="1:8" ht="15">
      <c r="A18" s="83"/>
      <c r="B18" s="83"/>
      <c r="C18" s="83"/>
      <c r="D18" s="83"/>
      <c r="E18" s="83"/>
      <c r="F18" s="83"/>
      <c r="G18" s="4"/>
      <c r="H18" s="4"/>
    </row>
    <row r="19" spans="1:8" ht="15">
      <c r="A19" s="83"/>
      <c r="B19" s="83"/>
      <c r="C19" s="83"/>
      <c r="D19" s="83"/>
      <c r="E19" s="83"/>
      <c r="F19" s="83"/>
      <c r="G19" s="4"/>
      <c r="H19" s="4"/>
    </row>
    <row r="20" spans="1:8" ht="15">
      <c r="A20" s="83"/>
      <c r="B20" s="83"/>
      <c r="C20" s="83"/>
      <c r="D20" s="83"/>
      <c r="E20" s="83"/>
      <c r="F20" s="83"/>
      <c r="G20" s="4"/>
      <c r="H20" s="4"/>
    </row>
    <row r="21" spans="1:8" ht="15">
      <c r="A21" s="83"/>
      <c r="B21" s="83"/>
      <c r="C21" s="83"/>
      <c r="D21" s="83"/>
      <c r="E21" s="83"/>
      <c r="F21" s="83"/>
      <c r="G21" s="4"/>
      <c r="H21" s="4"/>
    </row>
    <row r="22" spans="1:8" ht="15">
      <c r="A22" s="83"/>
      <c r="B22" s="83"/>
      <c r="C22" s="83"/>
      <c r="D22" s="83"/>
      <c r="E22" s="83"/>
      <c r="F22" s="83"/>
      <c r="G22" s="4"/>
      <c r="H22" s="4"/>
    </row>
    <row r="23" spans="1:8" ht="15">
      <c r="A23" s="83"/>
      <c r="B23" s="83"/>
      <c r="C23" s="83"/>
      <c r="D23" s="83"/>
      <c r="E23" s="83"/>
      <c r="F23" s="83"/>
      <c r="G23" s="4"/>
      <c r="H23" s="4"/>
    </row>
    <row r="24" spans="1:8" ht="15">
      <c r="A24" s="83"/>
      <c r="B24" s="83"/>
      <c r="C24" s="83"/>
      <c r="D24" s="83"/>
      <c r="E24" s="83"/>
      <c r="F24" s="83"/>
      <c r="G24" s="4"/>
      <c r="H24" s="4"/>
    </row>
    <row r="25" spans="1:8" ht="15">
      <c r="A25" s="83"/>
      <c r="B25" s="83"/>
      <c r="C25" s="83"/>
      <c r="D25" s="83"/>
      <c r="E25" s="83"/>
      <c r="F25" s="83"/>
      <c r="G25" s="4"/>
      <c r="H25" s="4"/>
    </row>
    <row r="26" spans="1:8" ht="15">
      <c r="A26" s="83"/>
      <c r="B26" s="83"/>
      <c r="C26" s="83"/>
      <c r="D26" s="83"/>
      <c r="E26" s="83"/>
      <c r="F26" s="83"/>
      <c r="G26" s="4"/>
      <c r="H26" s="4"/>
    </row>
    <row r="27" spans="1:8" ht="15">
      <c r="A27" s="83"/>
      <c r="B27" s="83"/>
      <c r="C27" s="83"/>
      <c r="D27" s="83"/>
      <c r="E27" s="83"/>
      <c r="F27" s="83"/>
      <c r="G27" s="4"/>
      <c r="H27" s="4"/>
    </row>
    <row r="28" spans="1:8" ht="15">
      <c r="A28" s="83"/>
      <c r="B28" s="83"/>
      <c r="C28" s="83"/>
      <c r="D28" s="83"/>
      <c r="E28" s="83"/>
      <c r="F28" s="83"/>
      <c r="G28" s="4"/>
      <c r="H28" s="4"/>
    </row>
    <row r="29" spans="1:8" ht="15">
      <c r="A29" s="83"/>
      <c r="B29" s="83"/>
      <c r="C29" s="83"/>
      <c r="D29" s="83"/>
      <c r="E29" s="83"/>
      <c r="F29" s="83"/>
      <c r="G29" s="4"/>
      <c r="H29" s="4"/>
    </row>
    <row r="30" spans="1:8" ht="15">
      <c r="A30" s="83"/>
      <c r="B30" s="83"/>
      <c r="C30" s="83"/>
      <c r="D30" s="83"/>
      <c r="E30" s="83"/>
      <c r="F30" s="83"/>
      <c r="G30" s="4"/>
      <c r="H30" s="4"/>
    </row>
    <row r="31" spans="1:8" ht="15">
      <c r="A31" s="83"/>
      <c r="B31" s="83"/>
      <c r="C31" s="83"/>
      <c r="D31" s="83"/>
      <c r="E31" s="83"/>
      <c r="F31" s="83"/>
      <c r="G31" s="4"/>
      <c r="H31" s="4"/>
    </row>
    <row r="32" spans="1:8" ht="15">
      <c r="A32" s="83"/>
      <c r="B32" s="83"/>
      <c r="C32" s="83"/>
      <c r="D32" s="83"/>
      <c r="E32" s="83"/>
      <c r="F32" s="83"/>
      <c r="G32" s="4"/>
      <c r="H32" s="4"/>
    </row>
    <row r="33" spans="1:9" ht="15">
      <c r="A33" s="83"/>
      <c r="B33" s="83"/>
      <c r="C33" s="83"/>
      <c r="D33" s="83"/>
      <c r="E33" s="83"/>
      <c r="F33" s="83"/>
      <c r="G33" s="4"/>
      <c r="H33" s="4"/>
    </row>
    <row r="34" spans="1:9" ht="15">
      <c r="A34" s="83"/>
      <c r="B34" s="95"/>
      <c r="C34" s="95"/>
      <c r="D34" s="95"/>
      <c r="E34" s="95"/>
      <c r="F34" s="95" t="s">
        <v>313</v>
      </c>
      <c r="G34" s="82">
        <f>SUM(G9:G33)</f>
        <v>0</v>
      </c>
      <c r="H34" s="82">
        <f>SUM(H9:H33)</f>
        <v>0</v>
      </c>
    </row>
    <row r="35" spans="1:9" ht="15">
      <c r="A35" s="181"/>
      <c r="B35" s="181"/>
      <c r="C35" s="181"/>
      <c r="D35" s="181"/>
      <c r="E35" s="181"/>
      <c r="F35" s="181"/>
      <c r="G35" s="181"/>
      <c r="H35" s="146"/>
      <c r="I35" s="146"/>
    </row>
    <row r="36" spans="1:9" ht="15">
      <c r="A36" s="667" t="s">
        <v>503</v>
      </c>
      <c r="B36" s="667"/>
      <c r="C36" s="667"/>
      <c r="D36" s="667"/>
      <c r="E36" s="667"/>
      <c r="F36" s="667"/>
      <c r="G36" s="667"/>
      <c r="H36" s="667"/>
      <c r="I36" s="146"/>
    </row>
    <row r="37" spans="1:9" ht="15">
      <c r="A37" s="387"/>
      <c r="B37" s="387"/>
      <c r="C37" s="181"/>
      <c r="D37" s="181"/>
      <c r="E37" s="181"/>
      <c r="F37" s="181"/>
      <c r="G37" s="181"/>
      <c r="H37" s="146"/>
      <c r="I37" s="146"/>
    </row>
    <row r="38" spans="1:9" ht="15">
      <c r="A38" s="387"/>
      <c r="B38" s="387"/>
      <c r="C38" s="146"/>
      <c r="D38" s="146"/>
      <c r="E38" s="146"/>
      <c r="F38" s="146"/>
      <c r="G38" s="146"/>
      <c r="H38" s="146"/>
      <c r="I38" s="146"/>
    </row>
    <row r="39" spans="1:9" ht="15">
      <c r="A39" s="387"/>
      <c r="B39" s="387"/>
      <c r="C39" s="146"/>
      <c r="D39" s="146"/>
      <c r="E39" s="146"/>
      <c r="F39" s="146"/>
      <c r="G39" s="146"/>
      <c r="H39" s="146"/>
      <c r="I39" s="146"/>
    </row>
    <row r="40" spans="1:9">
      <c r="A40" s="489"/>
      <c r="B40" s="489"/>
      <c r="C40" s="489"/>
      <c r="D40" s="489"/>
      <c r="E40" s="489"/>
      <c r="F40" s="489"/>
      <c r="G40" s="489"/>
      <c r="H40" s="489"/>
      <c r="I40" s="489"/>
    </row>
    <row r="41" spans="1:9" ht="15">
      <c r="A41" s="151" t="s">
        <v>93</v>
      </c>
      <c r="B41" s="151"/>
      <c r="C41" s="146"/>
      <c r="D41" s="146"/>
      <c r="E41" s="146"/>
      <c r="F41" s="146"/>
      <c r="G41" s="146"/>
      <c r="H41" s="146"/>
      <c r="I41" s="146"/>
    </row>
    <row r="42" spans="1:9" ht="15">
      <c r="A42" s="146"/>
      <c r="B42" s="146"/>
      <c r="C42" s="146"/>
      <c r="D42" s="146"/>
      <c r="E42" s="146"/>
      <c r="F42" s="146"/>
      <c r="G42" s="146"/>
      <c r="H42" s="146"/>
      <c r="I42" s="146"/>
    </row>
    <row r="43" spans="1:9" ht="15">
      <c r="A43" s="146"/>
      <c r="B43" s="146"/>
      <c r="C43" s="146"/>
      <c r="D43" s="146"/>
      <c r="E43" s="146"/>
      <c r="F43" s="146"/>
      <c r="G43" s="146"/>
      <c r="H43" s="146"/>
      <c r="I43" s="152"/>
    </row>
    <row r="44" spans="1:9" ht="15">
      <c r="A44" s="151"/>
      <c r="B44" s="151"/>
      <c r="C44" s="151" t="s">
        <v>371</v>
      </c>
      <c r="D44" s="151"/>
      <c r="E44" s="181"/>
      <c r="F44" s="151"/>
      <c r="G44" s="151"/>
      <c r="H44" s="146"/>
      <c r="I44" s="152"/>
    </row>
    <row r="45" spans="1:9" ht="15">
      <c r="A45" s="146"/>
      <c r="B45" s="146"/>
      <c r="C45" s="146" t="s">
        <v>250</v>
      </c>
      <c r="D45" s="146"/>
      <c r="E45" s="146"/>
      <c r="F45" s="146"/>
      <c r="G45" s="146"/>
      <c r="H45" s="146"/>
      <c r="I45" s="152"/>
    </row>
    <row r="46" spans="1:9">
      <c r="A46" s="153"/>
      <c r="B46" s="153"/>
      <c r="C46" s="153" t="s">
        <v>123</v>
      </c>
      <c r="D46" s="153"/>
      <c r="E46" s="153"/>
      <c r="F46" s="153"/>
      <c r="G46" s="153"/>
    </row>
  </sheetData>
  <mergeCells count="4">
    <mergeCell ref="G1:H1"/>
    <mergeCell ref="G2:H2"/>
    <mergeCell ref="A1:F1"/>
    <mergeCell ref="A36:H36"/>
  </mergeCells>
  <printOptions gridLines="1"/>
  <pageMargins left="0.25" right="0.25" top="0.75" bottom="0.75" header="0.3" footer="0.3"/>
  <pageSetup scale="83"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47"/>
  <sheetViews>
    <sheetView view="pageBreakPreview" topLeftCell="A19" zoomScale="80" zoomScaleSheetLayoutView="80" workbookViewId="0">
      <selection activeCell="I20" sqref="I20"/>
    </sheetView>
  </sheetViews>
  <sheetFormatPr defaultColWidth="9.140625" defaultRowHeight="12.75"/>
  <cols>
    <col min="1" max="1" width="5.42578125" style="183" customWidth="1"/>
    <col min="2" max="2" width="27.5703125" style="183" customWidth="1"/>
    <col min="3" max="3" width="19.28515625" style="183" customWidth="1"/>
    <col min="4" max="4" width="16.85546875" style="183" customWidth="1"/>
    <col min="5" max="5" width="13.140625" style="183" customWidth="1"/>
    <col min="6" max="6" width="17" style="183" customWidth="1"/>
    <col min="7" max="7" width="13.7109375" style="183" customWidth="1"/>
    <col min="8" max="8" width="19.42578125" style="183" bestFit="1" customWidth="1"/>
    <col min="9" max="9" width="18.5703125" style="183" bestFit="1" customWidth="1"/>
    <col min="10" max="10" width="16.7109375" style="183" customWidth="1"/>
    <col min="11" max="11" width="17.7109375" style="183" customWidth="1"/>
    <col min="12" max="12" width="12.85546875" style="183" customWidth="1"/>
    <col min="13" max="16384" width="9.140625" style="183"/>
  </cols>
  <sheetData>
    <row r="2" spans="1:12" ht="15">
      <c r="A2" s="671" t="s">
        <v>452</v>
      </c>
      <c r="B2" s="671"/>
      <c r="C2" s="671"/>
      <c r="D2" s="671"/>
      <c r="E2" s="388"/>
      <c r="F2" s="73"/>
      <c r="G2" s="73"/>
      <c r="H2" s="73"/>
      <c r="I2" s="73"/>
      <c r="J2" s="391"/>
      <c r="K2" s="390"/>
      <c r="L2" s="390" t="s">
        <v>94</v>
      </c>
    </row>
    <row r="3" spans="1:12" ht="15">
      <c r="A3" s="72" t="s">
        <v>124</v>
      </c>
      <c r="B3" s="71"/>
      <c r="C3" s="73"/>
      <c r="D3" s="73"/>
      <c r="E3" s="73"/>
      <c r="F3" s="73"/>
      <c r="G3" s="73"/>
      <c r="H3" s="73"/>
      <c r="I3" s="73"/>
      <c r="J3" s="391"/>
      <c r="K3" s="644">
        <f>'ფორმა N1'!M2</f>
        <v>0</v>
      </c>
      <c r="L3" s="644"/>
    </row>
    <row r="4" spans="1:12" ht="15">
      <c r="A4" s="72"/>
      <c r="B4" s="72"/>
      <c r="C4" s="71"/>
      <c r="D4" s="71"/>
      <c r="E4" s="71"/>
      <c r="F4" s="71"/>
      <c r="G4" s="71"/>
      <c r="H4" s="71"/>
      <c r="I4" s="71"/>
      <c r="J4" s="391"/>
      <c r="K4" s="391"/>
      <c r="L4" s="391"/>
    </row>
    <row r="5" spans="1:12" ht="15">
      <c r="A5" s="73" t="s">
        <v>254</v>
      </c>
      <c r="B5" s="73"/>
      <c r="C5" s="73"/>
      <c r="D5" s="73"/>
      <c r="E5" s="73"/>
      <c r="F5" s="73"/>
      <c r="G5" s="73"/>
      <c r="H5" s="73"/>
      <c r="I5" s="73"/>
      <c r="J5" s="72"/>
      <c r="K5" s="72"/>
      <c r="L5" s="72"/>
    </row>
    <row r="6" spans="1:12" ht="15">
      <c r="A6" s="76">
        <f>'ფორმა N1'!D4</f>
        <v>0</v>
      </c>
      <c r="B6" s="76"/>
      <c r="C6" s="76"/>
      <c r="D6" s="76"/>
      <c r="E6" s="76"/>
      <c r="F6" s="76"/>
      <c r="G6" s="76"/>
      <c r="H6" s="76"/>
      <c r="I6" s="76"/>
      <c r="J6" s="77"/>
      <c r="K6" s="77"/>
    </row>
    <row r="7" spans="1:12" ht="15">
      <c r="A7" s="73"/>
      <c r="B7" s="73"/>
      <c r="C7" s="73"/>
      <c r="D7" s="73"/>
      <c r="E7" s="73"/>
      <c r="F7" s="73"/>
      <c r="G7" s="73"/>
      <c r="H7" s="73"/>
      <c r="I7" s="73"/>
      <c r="J7" s="72"/>
      <c r="K7" s="72"/>
      <c r="L7" s="72"/>
    </row>
    <row r="8" spans="1:12" ht="15">
      <c r="A8" s="386"/>
      <c r="B8" s="386"/>
      <c r="C8" s="386"/>
      <c r="D8" s="386"/>
      <c r="E8" s="386"/>
      <c r="F8" s="386"/>
      <c r="G8" s="386"/>
      <c r="H8" s="386"/>
      <c r="I8" s="386"/>
      <c r="J8" s="74"/>
      <c r="K8" s="74"/>
      <c r="L8" s="74"/>
    </row>
    <row r="9" spans="1:12" ht="45">
      <c r="A9" s="86" t="s">
        <v>64</v>
      </c>
      <c r="B9" s="86" t="s">
        <v>391</v>
      </c>
      <c r="C9" s="86" t="s">
        <v>392</v>
      </c>
      <c r="D9" s="86" t="s">
        <v>393</v>
      </c>
      <c r="E9" s="86" t="s">
        <v>394</v>
      </c>
      <c r="F9" s="86" t="s">
        <v>395</v>
      </c>
      <c r="G9" s="86" t="s">
        <v>396</v>
      </c>
      <c r="H9" s="86" t="s">
        <v>458</v>
      </c>
      <c r="I9" s="86" t="s">
        <v>397</v>
      </c>
      <c r="J9" s="86" t="s">
        <v>398</v>
      </c>
      <c r="K9" s="86" t="s">
        <v>399</v>
      </c>
      <c r="L9" s="86" t="s">
        <v>293</v>
      </c>
    </row>
    <row r="10" spans="1:12" ht="15">
      <c r="A10" s="94">
        <v>1</v>
      </c>
      <c r="B10" s="535"/>
      <c r="C10" s="94"/>
      <c r="D10" s="94"/>
      <c r="E10" s="94"/>
      <c r="F10" s="94"/>
      <c r="G10" s="94"/>
      <c r="H10" s="94"/>
      <c r="I10" s="94"/>
      <c r="J10" s="4"/>
      <c r="K10" s="4"/>
      <c r="L10" s="94"/>
    </row>
    <row r="11" spans="1:12" ht="15">
      <c r="A11" s="94">
        <v>2</v>
      </c>
      <c r="B11" s="535"/>
      <c r="C11" s="94"/>
      <c r="D11" s="94"/>
      <c r="E11" s="94"/>
      <c r="F11" s="94"/>
      <c r="G11" s="94"/>
      <c r="H11" s="94"/>
      <c r="I11" s="94"/>
      <c r="J11" s="4"/>
      <c r="K11" s="4"/>
      <c r="L11" s="94"/>
    </row>
    <row r="12" spans="1:12" ht="15">
      <c r="A12" s="94">
        <v>3</v>
      </c>
      <c r="B12" s="535"/>
      <c r="C12" s="83"/>
      <c r="D12" s="83"/>
      <c r="E12" s="83"/>
      <c r="F12" s="83"/>
      <c r="G12" s="83"/>
      <c r="H12" s="83"/>
      <c r="I12" s="83"/>
      <c r="J12" s="4"/>
      <c r="K12" s="4"/>
      <c r="L12" s="83"/>
    </row>
    <row r="13" spans="1:12" ht="15">
      <c r="A13" s="94">
        <v>4</v>
      </c>
      <c r="B13" s="535"/>
      <c r="C13" s="83"/>
      <c r="D13" s="83"/>
      <c r="E13" s="83"/>
      <c r="F13" s="83"/>
      <c r="G13" s="83"/>
      <c r="H13" s="83"/>
      <c r="I13" s="83"/>
      <c r="J13" s="4"/>
      <c r="K13" s="4"/>
      <c r="L13" s="83"/>
    </row>
    <row r="14" spans="1:12" ht="15">
      <c r="A14" s="94">
        <v>5</v>
      </c>
      <c r="B14" s="535"/>
      <c r="C14" s="83"/>
      <c r="D14" s="83"/>
      <c r="E14" s="83"/>
      <c r="F14" s="83"/>
      <c r="G14" s="83"/>
      <c r="H14" s="83"/>
      <c r="I14" s="83"/>
      <c r="J14" s="4"/>
      <c r="K14" s="4"/>
      <c r="L14" s="83"/>
    </row>
    <row r="15" spans="1:12" ht="15">
      <c r="A15" s="94">
        <v>6</v>
      </c>
      <c r="B15" s="535"/>
      <c r="C15" s="83"/>
      <c r="D15" s="83"/>
      <c r="E15" s="83"/>
      <c r="F15" s="83"/>
      <c r="G15" s="83"/>
      <c r="H15" s="83"/>
      <c r="I15" s="83"/>
      <c r="J15" s="4"/>
      <c r="K15" s="4"/>
      <c r="L15" s="83"/>
    </row>
    <row r="16" spans="1:12" ht="15">
      <c r="A16" s="94">
        <v>7</v>
      </c>
      <c r="B16" s="535"/>
      <c r="C16" s="83"/>
      <c r="D16" s="83"/>
      <c r="E16" s="83"/>
      <c r="F16" s="83"/>
      <c r="G16" s="83"/>
      <c r="H16" s="83"/>
      <c r="I16" s="83"/>
      <c r="J16" s="4"/>
      <c r="K16" s="4"/>
      <c r="L16" s="83"/>
    </row>
    <row r="17" spans="1:12" ht="15">
      <c r="A17" s="94">
        <v>8</v>
      </c>
      <c r="B17" s="535"/>
      <c r="C17" s="83"/>
      <c r="D17" s="83"/>
      <c r="E17" s="83"/>
      <c r="F17" s="83"/>
      <c r="G17" s="83"/>
      <c r="H17" s="83"/>
      <c r="I17" s="83"/>
      <c r="J17" s="4"/>
      <c r="K17" s="4"/>
      <c r="L17" s="83"/>
    </row>
    <row r="18" spans="1:12" ht="15">
      <c r="A18" s="94">
        <v>9</v>
      </c>
      <c r="B18" s="535"/>
      <c r="C18" s="83"/>
      <c r="D18" s="83"/>
      <c r="E18" s="83"/>
      <c r="F18" s="83"/>
      <c r="G18" s="83"/>
      <c r="H18" s="83"/>
      <c r="I18" s="83"/>
      <c r="J18" s="4"/>
      <c r="K18" s="4"/>
      <c r="L18" s="83"/>
    </row>
    <row r="19" spans="1:12" ht="15">
      <c r="A19" s="94">
        <v>10</v>
      </c>
      <c r="B19" s="535"/>
      <c r="C19" s="83"/>
      <c r="D19" s="83"/>
      <c r="E19" s="83"/>
      <c r="F19" s="83"/>
      <c r="G19" s="83"/>
      <c r="H19" s="83"/>
      <c r="I19" s="83"/>
      <c r="J19" s="4"/>
      <c r="K19" s="4"/>
      <c r="L19" s="83"/>
    </row>
    <row r="20" spans="1:12" ht="15">
      <c r="A20" s="94">
        <v>11</v>
      </c>
      <c r="B20" s="535"/>
      <c r="C20" s="83"/>
      <c r="D20" s="83"/>
      <c r="E20" s="83"/>
      <c r="F20" s="83"/>
      <c r="G20" s="83"/>
      <c r="H20" s="83"/>
      <c r="I20" s="83"/>
      <c r="J20" s="4"/>
      <c r="K20" s="4"/>
      <c r="L20" s="83"/>
    </row>
    <row r="21" spans="1:12" ht="15">
      <c r="A21" s="94">
        <v>12</v>
      </c>
      <c r="B21" s="535"/>
      <c r="C21" s="83"/>
      <c r="D21" s="83"/>
      <c r="E21" s="83"/>
      <c r="F21" s="83"/>
      <c r="G21" s="83"/>
      <c r="H21" s="83"/>
      <c r="I21" s="83"/>
      <c r="J21" s="4"/>
      <c r="K21" s="4"/>
      <c r="L21" s="83"/>
    </row>
    <row r="22" spans="1:12" ht="15">
      <c r="A22" s="94">
        <v>13</v>
      </c>
      <c r="B22" s="535"/>
      <c r="C22" s="83"/>
      <c r="D22" s="83"/>
      <c r="E22" s="83"/>
      <c r="F22" s="83"/>
      <c r="G22" s="83"/>
      <c r="H22" s="83"/>
      <c r="I22" s="83"/>
      <c r="J22" s="4"/>
      <c r="K22" s="4"/>
      <c r="L22" s="83"/>
    </row>
    <row r="23" spans="1:12" ht="15">
      <c r="A23" s="94">
        <v>14</v>
      </c>
      <c r="B23" s="535"/>
      <c r="C23" s="83"/>
      <c r="D23" s="83"/>
      <c r="E23" s="83"/>
      <c r="F23" s="83"/>
      <c r="G23" s="83"/>
      <c r="H23" s="83"/>
      <c r="I23" s="83"/>
      <c r="J23" s="4"/>
      <c r="K23" s="4"/>
      <c r="L23" s="83"/>
    </row>
    <row r="24" spans="1:12" ht="15">
      <c r="A24" s="94">
        <v>15</v>
      </c>
      <c r="B24" s="535"/>
      <c r="C24" s="83"/>
      <c r="D24" s="83"/>
      <c r="E24" s="83"/>
      <c r="F24" s="83"/>
      <c r="G24" s="83"/>
      <c r="H24" s="83"/>
      <c r="I24" s="83"/>
      <c r="J24" s="4"/>
      <c r="K24" s="4"/>
      <c r="L24" s="83"/>
    </row>
    <row r="25" spans="1:12" ht="15">
      <c r="A25" s="94">
        <v>16</v>
      </c>
      <c r="B25" s="535"/>
      <c r="C25" s="83"/>
      <c r="D25" s="83"/>
      <c r="E25" s="83"/>
      <c r="F25" s="83"/>
      <c r="G25" s="83"/>
      <c r="H25" s="83"/>
      <c r="I25" s="83"/>
      <c r="J25" s="4"/>
      <c r="K25" s="4"/>
      <c r="L25" s="83"/>
    </row>
    <row r="26" spans="1:12" ht="15">
      <c r="A26" s="94">
        <v>17</v>
      </c>
      <c r="B26" s="535"/>
      <c r="C26" s="83"/>
      <c r="D26" s="83"/>
      <c r="E26" s="83"/>
      <c r="F26" s="83"/>
      <c r="G26" s="83"/>
      <c r="H26" s="83"/>
      <c r="I26" s="83"/>
      <c r="J26" s="4"/>
      <c r="K26" s="4"/>
      <c r="L26" s="83"/>
    </row>
    <row r="27" spans="1:12" ht="15">
      <c r="A27" s="94">
        <v>18</v>
      </c>
      <c r="B27" s="535"/>
      <c r="C27" s="83"/>
      <c r="D27" s="83"/>
      <c r="E27" s="83"/>
      <c r="F27" s="83"/>
      <c r="G27" s="83"/>
      <c r="H27" s="83"/>
      <c r="I27" s="83"/>
      <c r="J27" s="4"/>
      <c r="K27" s="4"/>
      <c r="L27" s="83"/>
    </row>
    <row r="28" spans="1:12" ht="15">
      <c r="A28" s="94">
        <v>19</v>
      </c>
      <c r="B28" s="535"/>
      <c r="C28" s="83"/>
      <c r="D28" s="83"/>
      <c r="E28" s="83"/>
      <c r="F28" s="83"/>
      <c r="G28" s="83"/>
      <c r="H28" s="83"/>
      <c r="I28" s="83"/>
      <c r="J28" s="4"/>
      <c r="K28" s="4"/>
      <c r="L28" s="83"/>
    </row>
    <row r="29" spans="1:12" ht="15">
      <c r="A29" s="94">
        <v>20</v>
      </c>
      <c r="B29" s="535"/>
      <c r="C29" s="83"/>
      <c r="D29" s="83"/>
      <c r="E29" s="83"/>
      <c r="F29" s="83"/>
      <c r="G29" s="83"/>
      <c r="H29" s="83"/>
      <c r="I29" s="83"/>
      <c r="J29" s="4"/>
      <c r="K29" s="4"/>
      <c r="L29" s="83"/>
    </row>
    <row r="30" spans="1:12" ht="15">
      <c r="A30" s="94">
        <v>21</v>
      </c>
      <c r="B30" s="535"/>
      <c r="C30" s="83"/>
      <c r="D30" s="83"/>
      <c r="E30" s="83"/>
      <c r="F30" s="83"/>
      <c r="G30" s="83"/>
      <c r="H30" s="83"/>
      <c r="I30" s="83"/>
      <c r="J30" s="4"/>
      <c r="K30" s="4"/>
      <c r="L30" s="83"/>
    </row>
    <row r="31" spans="1:12" ht="15">
      <c r="A31" s="94">
        <v>22</v>
      </c>
      <c r="B31" s="535"/>
      <c r="C31" s="83"/>
      <c r="D31" s="83"/>
      <c r="E31" s="83"/>
      <c r="F31" s="83"/>
      <c r="G31" s="83"/>
      <c r="H31" s="83"/>
      <c r="I31" s="83"/>
      <c r="J31" s="4"/>
      <c r="K31" s="4"/>
      <c r="L31" s="83"/>
    </row>
    <row r="32" spans="1:12" ht="15">
      <c r="A32" s="94">
        <v>23</v>
      </c>
      <c r="B32" s="535"/>
      <c r="C32" s="83"/>
      <c r="D32" s="83"/>
      <c r="E32" s="83"/>
      <c r="F32" s="83"/>
      <c r="G32" s="83"/>
      <c r="H32" s="83"/>
      <c r="I32" s="83"/>
      <c r="J32" s="4"/>
      <c r="K32" s="4"/>
      <c r="L32" s="83"/>
    </row>
    <row r="33" spans="1:12" ht="15">
      <c r="A33" s="94">
        <v>24</v>
      </c>
      <c r="B33" s="535"/>
      <c r="C33" s="83"/>
      <c r="D33" s="83"/>
      <c r="E33" s="83"/>
      <c r="F33" s="83"/>
      <c r="G33" s="83"/>
      <c r="H33" s="83"/>
      <c r="I33" s="83"/>
      <c r="J33" s="4"/>
      <c r="K33" s="4"/>
      <c r="L33" s="83"/>
    </row>
    <row r="34" spans="1:12" ht="15">
      <c r="A34" s="83" t="s">
        <v>256</v>
      </c>
      <c r="B34" s="535"/>
      <c r="C34" s="83"/>
      <c r="D34" s="83"/>
      <c r="E34" s="83"/>
      <c r="F34" s="83"/>
      <c r="G34" s="83"/>
      <c r="H34" s="83"/>
      <c r="I34" s="83"/>
      <c r="J34" s="4"/>
      <c r="K34" s="4"/>
      <c r="L34" s="83"/>
    </row>
    <row r="35" spans="1:12" ht="15">
      <c r="A35" s="369"/>
      <c r="B35" s="543"/>
      <c r="C35" s="370"/>
      <c r="D35" s="370"/>
      <c r="E35" s="370"/>
      <c r="F35" s="370"/>
      <c r="G35" s="369"/>
      <c r="H35" s="369"/>
      <c r="I35" s="369"/>
      <c r="J35" s="369" t="s">
        <v>400</v>
      </c>
      <c r="K35" s="371">
        <f>SUM(K10:K34)</f>
        <v>0</v>
      </c>
      <c r="L35" s="369"/>
    </row>
    <row r="36" spans="1:12" ht="15">
      <c r="A36" s="372"/>
      <c r="B36" s="372"/>
      <c r="C36" s="372"/>
      <c r="D36" s="372"/>
      <c r="E36" s="372"/>
      <c r="F36" s="372"/>
      <c r="G36" s="372"/>
      <c r="H36" s="372"/>
      <c r="I36" s="372"/>
      <c r="J36" s="372"/>
      <c r="K36" s="152"/>
      <c r="L36" s="478"/>
    </row>
    <row r="37" spans="1:12" ht="30.75" customHeight="1">
      <c r="A37" s="676" t="s">
        <v>569</v>
      </c>
      <c r="B37" s="676"/>
      <c r="C37" s="676"/>
      <c r="D37" s="676"/>
      <c r="E37" s="676"/>
      <c r="F37" s="676"/>
      <c r="G37" s="676"/>
      <c r="H37" s="676"/>
      <c r="I37" s="676"/>
      <c r="J37" s="676"/>
      <c r="K37" s="676"/>
      <c r="L37" s="676"/>
    </row>
    <row r="38" spans="1:12" ht="15">
      <c r="A38" s="668" t="s">
        <v>504</v>
      </c>
      <c r="B38" s="668"/>
      <c r="C38" s="668"/>
      <c r="D38" s="668"/>
      <c r="E38" s="668"/>
      <c r="F38" s="668"/>
      <c r="G38" s="668"/>
      <c r="H38" s="668"/>
      <c r="I38" s="668"/>
      <c r="J38" s="668"/>
      <c r="K38" s="668"/>
      <c r="L38" s="668"/>
    </row>
    <row r="39" spans="1:12" ht="15">
      <c r="A39" s="668" t="s">
        <v>525</v>
      </c>
      <c r="B39" s="668"/>
      <c r="C39" s="668"/>
      <c r="D39" s="668"/>
      <c r="E39" s="668"/>
      <c r="F39" s="668"/>
      <c r="G39" s="668"/>
      <c r="H39" s="668"/>
      <c r="I39" s="668"/>
      <c r="J39" s="668"/>
      <c r="K39" s="668"/>
      <c r="L39" s="668"/>
    </row>
    <row r="40" spans="1:12" ht="15">
      <c r="A40" s="668" t="s">
        <v>505</v>
      </c>
      <c r="B40" s="668"/>
      <c r="C40" s="668"/>
      <c r="D40" s="668"/>
      <c r="E40" s="668"/>
      <c r="F40" s="668"/>
      <c r="G40" s="668"/>
      <c r="H40" s="668"/>
      <c r="I40" s="668"/>
      <c r="J40" s="668"/>
      <c r="K40" s="668"/>
      <c r="L40" s="668"/>
    </row>
    <row r="41" spans="1:12" ht="33.75" customHeight="1">
      <c r="A41" s="669" t="s">
        <v>506</v>
      </c>
      <c r="B41" s="669"/>
      <c r="C41" s="669"/>
      <c r="D41" s="669"/>
      <c r="E41" s="669"/>
      <c r="F41" s="669"/>
      <c r="G41" s="669"/>
      <c r="H41" s="669"/>
      <c r="I41" s="669"/>
      <c r="J41" s="669"/>
      <c r="K41" s="669"/>
      <c r="L41" s="669"/>
    </row>
    <row r="42" spans="1:12">
      <c r="A42" s="489"/>
      <c r="B42" s="489"/>
      <c r="C42" s="489"/>
      <c r="D42" s="489"/>
      <c r="E42" s="489"/>
      <c r="F42" s="489"/>
      <c r="G42" s="489"/>
      <c r="H42" s="489"/>
      <c r="I42" s="489"/>
      <c r="J42" s="489"/>
      <c r="K42" s="489"/>
    </row>
    <row r="43" spans="1:12" ht="15">
      <c r="A43" s="672" t="s">
        <v>93</v>
      </c>
      <c r="B43" s="672"/>
      <c r="C43" s="536"/>
      <c r="D43" s="537"/>
      <c r="E43" s="537"/>
      <c r="F43" s="536"/>
      <c r="G43" s="536"/>
      <c r="H43" s="536"/>
      <c r="I43" s="536"/>
      <c r="J43" s="536"/>
      <c r="K43" s="146"/>
    </row>
    <row r="44" spans="1:12" ht="15">
      <c r="A44" s="536"/>
      <c r="B44" s="537"/>
      <c r="C44" s="536"/>
      <c r="D44" s="537"/>
      <c r="E44" s="537"/>
      <c r="F44" s="536"/>
      <c r="G44" s="536"/>
      <c r="H44" s="536"/>
      <c r="I44" s="536"/>
      <c r="J44" s="538"/>
      <c r="K44" s="146"/>
    </row>
    <row r="45" spans="1:12" ht="15" customHeight="1">
      <c r="A45" s="536"/>
      <c r="B45" s="537"/>
      <c r="C45" s="673" t="s">
        <v>248</v>
      </c>
      <c r="D45" s="673"/>
      <c r="E45" s="539"/>
      <c r="F45" s="540"/>
      <c r="G45" s="674" t="s">
        <v>401</v>
      </c>
      <c r="H45" s="674"/>
      <c r="I45" s="674"/>
      <c r="J45" s="541"/>
      <c r="K45" s="146"/>
    </row>
    <row r="46" spans="1:12" ht="15">
      <c r="A46" s="536"/>
      <c r="B46" s="537"/>
      <c r="C46" s="536"/>
      <c r="D46" s="537"/>
      <c r="E46" s="537"/>
      <c r="F46" s="536"/>
      <c r="G46" s="675"/>
      <c r="H46" s="675"/>
      <c r="I46" s="675"/>
      <c r="J46" s="541"/>
      <c r="K46" s="146"/>
    </row>
    <row r="47" spans="1:12" ht="15">
      <c r="A47" s="536"/>
      <c r="B47" s="537"/>
      <c r="C47" s="670" t="s">
        <v>123</v>
      </c>
      <c r="D47" s="670"/>
      <c r="E47" s="539"/>
      <c r="F47" s="540"/>
      <c r="G47" s="536"/>
      <c r="H47" s="536"/>
      <c r="I47" s="536"/>
      <c r="J47" s="536"/>
      <c r="K47" s="146"/>
    </row>
  </sheetData>
  <mergeCells count="11">
    <mergeCell ref="A40:L40"/>
    <mergeCell ref="A41:L41"/>
    <mergeCell ref="C47:D47"/>
    <mergeCell ref="A2:D2"/>
    <mergeCell ref="K3:L3"/>
    <mergeCell ref="A43:B43"/>
    <mergeCell ref="C45:D45"/>
    <mergeCell ref="G45:I46"/>
    <mergeCell ref="A37:L37"/>
    <mergeCell ref="A38:L38"/>
    <mergeCell ref="A39:L39"/>
  </mergeCells>
  <dataValidations count="1">
    <dataValidation type="list" allowBlank="1" showInputMessage="1" showErrorMessage="1" sqref="B10:B35">
      <formula1>"სატელევიზიო რეკლამის ხარჯი,ბეჭდური რეკლამი ხარჯი,ინტერნეტ-რეკლამს ხრჯი,ბრენდირებული აქსესუარებით რკლამის ხარჯი,სხვა სარეკლამო ხარჯები,ბილბორდი,ლაით ბოქსი,ქუჩაში დამონტაჟებული ეკრანი,სატრანსპორტო საშუალებებზე განთავსებული რეკლამა, რადიო რეკლამა"</formula1>
    </dataValidation>
  </dataValidations>
  <printOptions gridLines="1"/>
  <pageMargins left="0.19684820647419099" right="0.19684820647419099" top="0.19684820647419099" bottom="0.19684820647419099" header="0.15748031496063" footer="0.15748031496063"/>
  <pageSetup scale="69"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9"/>
  <sheetViews>
    <sheetView showGridLines="0" view="pageBreakPreview" topLeftCell="A64" zoomScale="80" zoomScaleSheetLayoutView="80" workbookViewId="0">
      <selection activeCell="C24" sqref="C24"/>
    </sheetView>
  </sheetViews>
  <sheetFormatPr defaultColWidth="9.140625" defaultRowHeight="15"/>
  <cols>
    <col min="1" max="1" width="15.7109375" style="20" customWidth="1"/>
    <col min="2" max="2" width="74.140625" style="20" customWidth="1"/>
    <col min="3" max="3" width="14.85546875" style="20" customWidth="1"/>
    <col min="4" max="4" width="13.28515625" style="20" customWidth="1"/>
    <col min="5" max="5" width="0.7109375" style="20" customWidth="1"/>
    <col min="6" max="16384" width="9.140625" style="20"/>
  </cols>
  <sheetData>
    <row r="1" spans="1:12">
      <c r="A1" s="71" t="s">
        <v>281</v>
      </c>
      <c r="B1" s="107"/>
      <c r="C1" s="646" t="s">
        <v>94</v>
      </c>
      <c r="D1" s="646"/>
      <c r="E1" s="137"/>
    </row>
    <row r="2" spans="1:12">
      <c r="A2" s="72" t="s">
        <v>124</v>
      </c>
      <c r="B2" s="107"/>
      <c r="C2" s="644">
        <f>'ფორმა N1'!M2</f>
        <v>0</v>
      </c>
      <c r="D2" s="645"/>
      <c r="E2" s="137"/>
    </row>
    <row r="3" spans="1:12">
      <c r="A3" s="72"/>
      <c r="B3" s="107"/>
      <c r="C3" s="391"/>
      <c r="D3" s="391"/>
      <c r="E3" s="137"/>
    </row>
    <row r="4" spans="1:12" s="2" customFormat="1">
      <c r="A4" s="73" t="s">
        <v>254</v>
      </c>
      <c r="B4" s="73"/>
      <c r="C4" s="72"/>
      <c r="D4" s="72"/>
      <c r="E4" s="103"/>
      <c r="L4" s="20"/>
    </row>
    <row r="5" spans="1:12" s="2" customFormat="1">
      <c r="A5" s="112">
        <f>'ფორმა N1'!D4</f>
        <v>0</v>
      </c>
      <c r="B5" s="105"/>
      <c r="C5" s="57"/>
      <c r="D5" s="57"/>
      <c r="E5" s="103"/>
    </row>
    <row r="6" spans="1:12" s="2" customFormat="1">
      <c r="A6" s="73"/>
      <c r="B6" s="73"/>
      <c r="C6" s="72"/>
      <c r="D6" s="72"/>
      <c r="E6" s="103"/>
    </row>
    <row r="7" spans="1:12" s="6" customFormat="1">
      <c r="A7" s="386"/>
      <c r="B7" s="386"/>
      <c r="C7" s="74"/>
      <c r="D7" s="74"/>
      <c r="E7" s="138"/>
    </row>
    <row r="8" spans="1:12" s="6" customFormat="1" ht="30">
      <c r="A8" s="101" t="s">
        <v>64</v>
      </c>
      <c r="B8" s="75" t="s">
        <v>11</v>
      </c>
      <c r="C8" s="75" t="s">
        <v>10</v>
      </c>
      <c r="D8" s="75" t="s">
        <v>9</v>
      </c>
      <c r="E8" s="138"/>
    </row>
    <row r="9" spans="1:12" s="9" customFormat="1" ht="18">
      <c r="A9" s="13">
        <v>1</v>
      </c>
      <c r="B9" s="13" t="s">
        <v>57</v>
      </c>
      <c r="C9" s="78">
        <f>SUM(C10,C14,C54,C57,C58,C59,C76)</f>
        <v>0</v>
      </c>
      <c r="D9" s="78">
        <f>SUM(D10,D14,D54,D57,D58,D59,D65,D72,D73)</f>
        <v>0</v>
      </c>
      <c r="E9" s="139"/>
    </row>
    <row r="10" spans="1:12" s="9" customFormat="1" ht="18">
      <c r="A10" s="14">
        <v>1.1000000000000001</v>
      </c>
      <c r="B10" s="14" t="s">
        <v>58</v>
      </c>
      <c r="C10" s="80">
        <f>SUM(C11:C13)</f>
        <v>0</v>
      </c>
      <c r="D10" s="80">
        <f>SUM(D11:D13)</f>
        <v>0</v>
      </c>
      <c r="E10" s="139"/>
    </row>
    <row r="11" spans="1:12" s="9" customFormat="1" ht="16.5" customHeight="1">
      <c r="A11" s="16" t="s">
        <v>30</v>
      </c>
      <c r="B11" s="16" t="s">
        <v>59</v>
      </c>
      <c r="C11" s="31"/>
      <c r="D11" s="32"/>
      <c r="E11" s="139"/>
    </row>
    <row r="12" spans="1:12" ht="16.5" customHeight="1">
      <c r="A12" s="16" t="s">
        <v>31</v>
      </c>
      <c r="B12" s="16" t="s">
        <v>0</v>
      </c>
      <c r="C12" s="31"/>
      <c r="D12" s="32"/>
      <c r="E12" s="137"/>
    </row>
    <row r="13" spans="1:12" s="3" customFormat="1">
      <c r="A13" s="542" t="s">
        <v>71</v>
      </c>
      <c r="B13" s="84" t="s">
        <v>535</v>
      </c>
      <c r="C13" s="4"/>
      <c r="D13" s="4"/>
      <c r="E13" s="91"/>
    </row>
    <row r="14" spans="1:12">
      <c r="A14" s="14">
        <v>1.2</v>
      </c>
      <c r="B14" s="14" t="s">
        <v>60</v>
      </c>
      <c r="C14" s="80">
        <f>SUM(C15,C18,C30:C33,C36,C37,C44,C45,C46,C47,C48,C52,C53)</f>
        <v>0</v>
      </c>
      <c r="D14" s="80">
        <f>SUM(D15,D18,D30:D33,D36,D37,D44,D45,D46,D47,D48,D52,D53)</f>
        <v>0</v>
      </c>
      <c r="E14" s="137"/>
    </row>
    <row r="15" spans="1:12">
      <c r="A15" s="16" t="s">
        <v>32</v>
      </c>
      <c r="B15" s="16" t="s">
        <v>1</v>
      </c>
      <c r="C15" s="79">
        <f>SUM(C16:C17)</f>
        <v>0</v>
      </c>
      <c r="D15" s="79">
        <f>SUM(D16:D17)</f>
        <v>0</v>
      </c>
      <c r="E15" s="137"/>
    </row>
    <row r="16" spans="1:12" ht="17.25" customHeight="1">
      <c r="A16" s="17" t="s">
        <v>84</v>
      </c>
      <c r="B16" s="17" t="s">
        <v>61</v>
      </c>
      <c r="C16" s="33"/>
      <c r="D16" s="34"/>
      <c r="E16" s="137"/>
    </row>
    <row r="17" spans="1:5" ht="17.25" customHeight="1">
      <c r="A17" s="17" t="s">
        <v>85</v>
      </c>
      <c r="B17" s="17" t="s">
        <v>62</v>
      </c>
      <c r="C17" s="33"/>
      <c r="D17" s="34"/>
      <c r="E17" s="137"/>
    </row>
    <row r="18" spans="1:5">
      <c r="A18" s="16" t="s">
        <v>33</v>
      </c>
      <c r="B18" s="16" t="s">
        <v>2</v>
      </c>
      <c r="C18" s="79">
        <f>SUM(C19:C24,C29)</f>
        <v>0</v>
      </c>
      <c r="D18" s="79">
        <f>SUM(D19:D24,D29)</f>
        <v>0</v>
      </c>
      <c r="E18" s="137"/>
    </row>
    <row r="19" spans="1:5" ht="30">
      <c r="A19" s="17" t="s">
        <v>12</v>
      </c>
      <c r="B19" s="17" t="s">
        <v>231</v>
      </c>
      <c r="C19" s="35"/>
      <c r="D19" s="36"/>
      <c r="E19" s="137"/>
    </row>
    <row r="20" spans="1:5">
      <c r="A20" s="17" t="s">
        <v>13</v>
      </c>
      <c r="B20" s="17" t="s">
        <v>14</v>
      </c>
      <c r="C20" s="35"/>
      <c r="D20" s="37"/>
      <c r="E20" s="137"/>
    </row>
    <row r="21" spans="1:5" ht="30">
      <c r="A21" s="17" t="s">
        <v>261</v>
      </c>
      <c r="B21" s="17" t="s">
        <v>22</v>
      </c>
      <c r="C21" s="35"/>
      <c r="D21" s="38"/>
      <c r="E21" s="137"/>
    </row>
    <row r="22" spans="1:5">
      <c r="A22" s="17" t="s">
        <v>262</v>
      </c>
      <c r="B22" s="17" t="s">
        <v>15</v>
      </c>
      <c r="C22" s="35"/>
      <c r="D22" s="38"/>
      <c r="E22" s="137"/>
    </row>
    <row r="23" spans="1:5">
      <c r="A23" s="17" t="s">
        <v>263</v>
      </c>
      <c r="B23" s="17" t="s">
        <v>16</v>
      </c>
      <c r="C23" s="35"/>
      <c r="D23" s="38"/>
      <c r="E23" s="137"/>
    </row>
    <row r="24" spans="1:5">
      <c r="A24" s="17" t="s">
        <v>264</v>
      </c>
      <c r="B24" s="17" t="s">
        <v>17</v>
      </c>
      <c r="C24" s="110">
        <f>SUM(C25:C28)</f>
        <v>0</v>
      </c>
      <c r="D24" s="110">
        <f>SUM(D25:D28)</f>
        <v>0</v>
      </c>
      <c r="E24" s="137"/>
    </row>
    <row r="25" spans="1:5" ht="16.5" customHeight="1">
      <c r="A25" s="18" t="s">
        <v>265</v>
      </c>
      <c r="B25" s="18" t="s">
        <v>18</v>
      </c>
      <c r="C25" s="35"/>
      <c r="D25" s="38"/>
      <c r="E25" s="137"/>
    </row>
    <row r="26" spans="1:5" ht="16.5" customHeight="1">
      <c r="A26" s="18" t="s">
        <v>266</v>
      </c>
      <c r="B26" s="18" t="s">
        <v>19</v>
      </c>
      <c r="C26" s="35"/>
      <c r="D26" s="38"/>
      <c r="E26" s="137"/>
    </row>
    <row r="27" spans="1:5" ht="16.5" customHeight="1">
      <c r="A27" s="18" t="s">
        <v>267</v>
      </c>
      <c r="B27" s="18" t="s">
        <v>20</v>
      </c>
      <c r="C27" s="35"/>
      <c r="D27" s="38"/>
      <c r="E27" s="137"/>
    </row>
    <row r="28" spans="1:5" ht="16.5" customHeight="1">
      <c r="A28" s="18" t="s">
        <v>268</v>
      </c>
      <c r="B28" s="18" t="s">
        <v>23</v>
      </c>
      <c r="C28" s="35"/>
      <c r="D28" s="39"/>
      <c r="E28" s="137"/>
    </row>
    <row r="29" spans="1:5">
      <c r="A29" s="17" t="s">
        <v>269</v>
      </c>
      <c r="B29" s="17" t="s">
        <v>21</v>
      </c>
      <c r="C29" s="35"/>
      <c r="D29" s="39"/>
      <c r="E29" s="137"/>
    </row>
    <row r="30" spans="1:5">
      <c r="A30" s="16" t="s">
        <v>34</v>
      </c>
      <c r="B30" s="16" t="s">
        <v>3</v>
      </c>
      <c r="C30" s="31"/>
      <c r="D30" s="32"/>
      <c r="E30" s="137"/>
    </row>
    <row r="31" spans="1:5">
      <c r="A31" s="16" t="s">
        <v>35</v>
      </c>
      <c r="B31" s="16" t="s">
        <v>4</v>
      </c>
      <c r="C31" s="31"/>
      <c r="D31" s="32"/>
      <c r="E31" s="137"/>
    </row>
    <row r="32" spans="1:5">
      <c r="A32" s="16" t="s">
        <v>36</v>
      </c>
      <c r="B32" s="16" t="s">
        <v>5</v>
      </c>
      <c r="C32" s="31"/>
      <c r="D32" s="32"/>
      <c r="E32" s="137"/>
    </row>
    <row r="33" spans="1:5">
      <c r="A33" s="16" t="s">
        <v>37</v>
      </c>
      <c r="B33" s="16" t="s">
        <v>63</v>
      </c>
      <c r="C33" s="79">
        <f>SUM(C34:C35)</f>
        <v>0</v>
      </c>
      <c r="D33" s="79">
        <f>SUM(D34:D35)</f>
        <v>0</v>
      </c>
      <c r="E33" s="137"/>
    </row>
    <row r="34" spans="1:5">
      <c r="A34" s="17" t="s">
        <v>270</v>
      </c>
      <c r="B34" s="17" t="s">
        <v>56</v>
      </c>
      <c r="C34" s="31"/>
      <c r="D34" s="32"/>
      <c r="E34" s="137"/>
    </row>
    <row r="35" spans="1:5">
      <c r="A35" s="17" t="s">
        <v>271</v>
      </c>
      <c r="B35" s="17" t="s">
        <v>55</v>
      </c>
      <c r="C35" s="31"/>
      <c r="D35" s="32"/>
      <c r="E35" s="137"/>
    </row>
    <row r="36" spans="1:5">
      <c r="A36" s="16" t="s">
        <v>38</v>
      </c>
      <c r="B36" s="16" t="s">
        <v>49</v>
      </c>
      <c r="C36" s="31"/>
      <c r="D36" s="32"/>
      <c r="E36" s="137"/>
    </row>
    <row r="37" spans="1:5">
      <c r="A37" s="16" t="s">
        <v>39</v>
      </c>
      <c r="B37" s="16" t="s">
        <v>319</v>
      </c>
      <c r="C37" s="79">
        <f>SUM(C38:C43)</f>
        <v>0</v>
      </c>
      <c r="D37" s="79">
        <f>SUM(D38:D43)</f>
        <v>0</v>
      </c>
      <c r="E37" s="137"/>
    </row>
    <row r="38" spans="1:5">
      <c r="A38" s="17" t="s">
        <v>316</v>
      </c>
      <c r="B38" s="17" t="s">
        <v>320</v>
      </c>
      <c r="C38" s="31"/>
      <c r="D38" s="31"/>
      <c r="E38" s="137"/>
    </row>
    <row r="39" spans="1:5">
      <c r="A39" s="17" t="s">
        <v>317</v>
      </c>
      <c r="B39" s="17" t="s">
        <v>321</v>
      </c>
      <c r="C39" s="31"/>
      <c r="D39" s="31"/>
      <c r="E39" s="137"/>
    </row>
    <row r="40" spans="1:5">
      <c r="A40" s="17" t="s">
        <v>318</v>
      </c>
      <c r="B40" s="17" t="s">
        <v>324</v>
      </c>
      <c r="C40" s="31"/>
      <c r="D40" s="32"/>
      <c r="E40" s="137"/>
    </row>
    <row r="41" spans="1:5">
      <c r="A41" s="17" t="s">
        <v>323</v>
      </c>
      <c r="B41" s="17" t="s">
        <v>325</v>
      </c>
      <c r="C41" s="31"/>
      <c r="D41" s="32"/>
      <c r="E41" s="137"/>
    </row>
    <row r="42" spans="1:5">
      <c r="A42" s="17" t="s">
        <v>326</v>
      </c>
      <c r="B42" s="17" t="s">
        <v>402</v>
      </c>
      <c r="C42" s="31"/>
      <c r="D42" s="32"/>
      <c r="E42" s="137"/>
    </row>
    <row r="43" spans="1:5">
      <c r="A43" s="17" t="s">
        <v>403</v>
      </c>
      <c r="B43" s="17" t="s">
        <v>322</v>
      </c>
      <c r="C43" s="31"/>
      <c r="D43" s="32"/>
      <c r="E43" s="137"/>
    </row>
    <row r="44" spans="1:5" ht="30">
      <c r="A44" s="16" t="s">
        <v>40</v>
      </c>
      <c r="B44" s="16" t="s">
        <v>28</v>
      </c>
      <c r="C44" s="31"/>
      <c r="D44" s="32"/>
      <c r="E44" s="137"/>
    </row>
    <row r="45" spans="1:5">
      <c r="A45" s="16" t="s">
        <v>41</v>
      </c>
      <c r="B45" s="16" t="s">
        <v>24</v>
      </c>
      <c r="C45" s="31"/>
      <c r="D45" s="32"/>
      <c r="E45" s="137"/>
    </row>
    <row r="46" spans="1:5">
      <c r="A46" s="16" t="s">
        <v>42</v>
      </c>
      <c r="B46" s="16" t="s">
        <v>25</v>
      </c>
      <c r="C46" s="31"/>
      <c r="D46" s="32"/>
      <c r="E46" s="137"/>
    </row>
    <row r="47" spans="1:5">
      <c r="A47" s="16" t="s">
        <v>43</v>
      </c>
      <c r="B47" s="16" t="s">
        <v>26</v>
      </c>
      <c r="C47" s="31"/>
      <c r="D47" s="32"/>
      <c r="E47" s="137"/>
    </row>
    <row r="48" spans="1:5">
      <c r="A48" s="16" t="s">
        <v>44</v>
      </c>
      <c r="B48" s="16" t="s">
        <v>276</v>
      </c>
      <c r="C48" s="79">
        <f>SUM(C49:C51)</f>
        <v>0</v>
      </c>
      <c r="D48" s="79">
        <f>SUM(D49:D51)</f>
        <v>0</v>
      </c>
      <c r="E48" s="137"/>
    </row>
    <row r="49" spans="1:5">
      <c r="A49" s="93" t="s">
        <v>331</v>
      </c>
      <c r="B49" s="93" t="s">
        <v>334</v>
      </c>
      <c r="C49" s="31"/>
      <c r="D49" s="32"/>
      <c r="E49" s="137"/>
    </row>
    <row r="50" spans="1:5">
      <c r="A50" s="93" t="s">
        <v>332</v>
      </c>
      <c r="B50" s="93" t="s">
        <v>333</v>
      </c>
      <c r="C50" s="31"/>
      <c r="D50" s="32"/>
      <c r="E50" s="137"/>
    </row>
    <row r="51" spans="1:5">
      <c r="A51" s="93" t="s">
        <v>335</v>
      </c>
      <c r="B51" s="93" t="s">
        <v>336</v>
      </c>
      <c r="C51" s="31"/>
      <c r="D51" s="32"/>
      <c r="E51" s="137"/>
    </row>
    <row r="52" spans="1:5" ht="26.25" customHeight="1">
      <c r="A52" s="16" t="s">
        <v>45</v>
      </c>
      <c r="B52" s="16" t="s">
        <v>29</v>
      </c>
      <c r="C52" s="31"/>
      <c r="D52" s="32"/>
      <c r="E52" s="137"/>
    </row>
    <row r="53" spans="1:5">
      <c r="A53" s="16" t="s">
        <v>46</v>
      </c>
      <c r="B53" s="16" t="s">
        <v>6</v>
      </c>
      <c r="C53" s="31"/>
      <c r="D53" s="32"/>
      <c r="E53" s="137"/>
    </row>
    <row r="54" spans="1:5" ht="30">
      <c r="A54" s="14">
        <v>1.3</v>
      </c>
      <c r="B54" s="83" t="s">
        <v>360</v>
      </c>
      <c r="C54" s="80">
        <f>SUM(C55:C56)</f>
        <v>0</v>
      </c>
      <c r="D54" s="80">
        <f>SUM(D55:D56)</f>
        <v>0</v>
      </c>
      <c r="E54" s="137"/>
    </row>
    <row r="55" spans="1:5" ht="30">
      <c r="A55" s="16" t="s">
        <v>50</v>
      </c>
      <c r="B55" s="16" t="s">
        <v>48</v>
      </c>
      <c r="C55" s="31"/>
      <c r="D55" s="32"/>
      <c r="E55" s="137"/>
    </row>
    <row r="56" spans="1:5">
      <c r="A56" s="16" t="s">
        <v>51</v>
      </c>
      <c r="B56" s="16" t="s">
        <v>47</v>
      </c>
      <c r="C56" s="31"/>
      <c r="D56" s="32"/>
      <c r="E56" s="137"/>
    </row>
    <row r="57" spans="1:5">
      <c r="A57" s="14">
        <v>1.4</v>
      </c>
      <c r="B57" s="14" t="s">
        <v>362</v>
      </c>
      <c r="C57" s="31"/>
      <c r="D57" s="32"/>
      <c r="E57" s="137"/>
    </row>
    <row r="58" spans="1:5">
      <c r="A58" s="14">
        <v>1.5</v>
      </c>
      <c r="B58" s="14" t="s">
        <v>7</v>
      </c>
      <c r="C58" s="35"/>
      <c r="D58" s="38"/>
      <c r="E58" s="137"/>
    </row>
    <row r="59" spans="1:5">
      <c r="A59" s="14">
        <v>1.6</v>
      </c>
      <c r="B59" s="43" t="s">
        <v>8</v>
      </c>
      <c r="C59" s="80">
        <f>SUM(C60:C64)</f>
        <v>0</v>
      </c>
      <c r="D59" s="80">
        <f>SUM(D60:D64)</f>
        <v>0</v>
      </c>
      <c r="E59" s="137"/>
    </row>
    <row r="60" spans="1:5">
      <c r="A60" s="16" t="s">
        <v>277</v>
      </c>
      <c r="B60" s="44" t="s">
        <v>52</v>
      </c>
      <c r="C60" s="35"/>
      <c r="D60" s="38"/>
      <c r="E60" s="137"/>
    </row>
    <row r="61" spans="1:5" ht="30">
      <c r="A61" s="16" t="s">
        <v>278</v>
      </c>
      <c r="B61" s="44" t="s">
        <v>54</v>
      </c>
      <c r="C61" s="35"/>
      <c r="D61" s="38"/>
      <c r="E61" s="137"/>
    </row>
    <row r="62" spans="1:5">
      <c r="A62" s="16" t="s">
        <v>279</v>
      </c>
      <c r="B62" s="44" t="s">
        <v>53</v>
      </c>
      <c r="C62" s="38"/>
      <c r="D62" s="38"/>
      <c r="E62" s="137"/>
    </row>
    <row r="63" spans="1:5">
      <c r="A63" s="16" t="s">
        <v>280</v>
      </c>
      <c r="B63" s="44" t="s">
        <v>27</v>
      </c>
      <c r="C63" s="35"/>
      <c r="D63" s="38"/>
      <c r="E63" s="137"/>
    </row>
    <row r="64" spans="1:5">
      <c r="A64" s="16" t="s">
        <v>306</v>
      </c>
      <c r="B64" s="176" t="s">
        <v>307</v>
      </c>
      <c r="C64" s="35"/>
      <c r="D64" s="177"/>
      <c r="E64" s="137"/>
    </row>
    <row r="65" spans="1:5">
      <c r="A65" s="13">
        <v>2</v>
      </c>
      <c r="B65" s="45" t="s">
        <v>92</v>
      </c>
      <c r="C65" s="220"/>
      <c r="D65" s="111">
        <f>SUM(D66:D71)</f>
        <v>0</v>
      </c>
      <c r="E65" s="137"/>
    </row>
    <row r="66" spans="1:5">
      <c r="A66" s="15">
        <v>2.1</v>
      </c>
      <c r="B66" s="46" t="s">
        <v>86</v>
      </c>
      <c r="C66" s="220"/>
      <c r="D66" s="40"/>
      <c r="E66" s="137"/>
    </row>
    <row r="67" spans="1:5">
      <c r="A67" s="15">
        <v>2.2000000000000002</v>
      </c>
      <c r="B67" s="46" t="s">
        <v>90</v>
      </c>
      <c r="C67" s="222"/>
      <c r="D67" s="41"/>
      <c r="E67" s="137"/>
    </row>
    <row r="68" spans="1:5">
      <c r="A68" s="15">
        <v>2.2999999999999998</v>
      </c>
      <c r="B68" s="46" t="s">
        <v>89</v>
      </c>
      <c r="C68" s="222"/>
      <c r="D68" s="41"/>
      <c r="E68" s="137"/>
    </row>
    <row r="69" spans="1:5">
      <c r="A69" s="15">
        <v>2.4</v>
      </c>
      <c r="B69" s="46" t="s">
        <v>91</v>
      </c>
      <c r="C69" s="222"/>
      <c r="D69" s="41"/>
      <c r="E69" s="137"/>
    </row>
    <row r="70" spans="1:5">
      <c r="A70" s="15">
        <v>2.5</v>
      </c>
      <c r="B70" s="46" t="s">
        <v>87</v>
      </c>
      <c r="C70" s="222"/>
      <c r="D70" s="41"/>
      <c r="E70" s="137"/>
    </row>
    <row r="71" spans="1:5">
      <c r="A71" s="15">
        <v>2.6</v>
      </c>
      <c r="B71" s="46" t="s">
        <v>88</v>
      </c>
      <c r="C71" s="222"/>
      <c r="D71" s="41"/>
      <c r="E71" s="137"/>
    </row>
    <row r="72" spans="1:5" s="2" customFormat="1">
      <c r="A72" s="13">
        <v>3</v>
      </c>
      <c r="B72" s="218" t="s">
        <v>382</v>
      </c>
      <c r="C72" s="221"/>
      <c r="D72" s="219"/>
      <c r="E72" s="100"/>
    </row>
    <row r="73" spans="1:5" s="2" customFormat="1">
      <c r="A73" s="13">
        <v>4</v>
      </c>
      <c r="B73" s="13" t="s">
        <v>233</v>
      </c>
      <c r="C73" s="221">
        <f>SUM(C74:C75)</f>
        <v>0</v>
      </c>
      <c r="D73" s="81">
        <f>SUM(D74:D75)</f>
        <v>0</v>
      </c>
      <c r="E73" s="100"/>
    </row>
    <row r="74" spans="1:5" s="2" customFormat="1">
      <c r="A74" s="15">
        <v>4.0999999999999996</v>
      </c>
      <c r="B74" s="15" t="s">
        <v>234</v>
      </c>
      <c r="C74" s="8"/>
      <c r="D74" s="8"/>
      <c r="E74" s="100"/>
    </row>
    <row r="75" spans="1:5" s="2" customFormat="1">
      <c r="A75" s="15">
        <v>4.2</v>
      </c>
      <c r="B75" s="15" t="s">
        <v>235</v>
      </c>
      <c r="C75" s="8"/>
      <c r="D75" s="8"/>
      <c r="E75" s="100"/>
    </row>
    <row r="76" spans="1:5" s="2" customFormat="1">
      <c r="A76" s="13">
        <v>5</v>
      </c>
      <c r="B76" s="216" t="s">
        <v>259</v>
      </c>
      <c r="C76" s="8"/>
      <c r="D76" s="81"/>
      <c r="E76" s="100"/>
    </row>
    <row r="77" spans="1:5" s="2" customFormat="1">
      <c r="A77" s="234"/>
      <c r="B77" s="234"/>
      <c r="C77" s="12"/>
      <c r="D77" s="12"/>
      <c r="E77" s="100"/>
    </row>
    <row r="78" spans="1:5" s="2" customFormat="1" ht="29.25" customHeight="1">
      <c r="A78" s="677" t="s">
        <v>507</v>
      </c>
      <c r="B78" s="677"/>
      <c r="C78" s="677"/>
      <c r="D78" s="677"/>
      <c r="E78" s="100"/>
    </row>
    <row r="79" spans="1:5" s="2" customFormat="1">
      <c r="A79" s="234"/>
      <c r="B79" s="234"/>
      <c r="C79" s="12"/>
      <c r="D79" s="12"/>
      <c r="E79" s="100"/>
    </row>
    <row r="80" spans="1:5" s="492" customFormat="1" ht="12.75"/>
    <row r="81" spans="1:9" s="2" customFormat="1">
      <c r="A81" s="66" t="s">
        <v>93</v>
      </c>
      <c r="E81" s="389"/>
    </row>
    <row r="82" spans="1:9" s="2" customFormat="1">
      <c r="E82" s="423"/>
      <c r="F82" s="423"/>
      <c r="G82" s="423"/>
      <c r="H82" s="423"/>
      <c r="I82" s="423"/>
    </row>
    <row r="83" spans="1:9" s="2" customFormat="1">
      <c r="D83" s="12"/>
      <c r="E83" s="423"/>
      <c r="F83" s="423"/>
      <c r="G83" s="423"/>
      <c r="H83" s="423"/>
      <c r="I83" s="423"/>
    </row>
    <row r="84" spans="1:9" s="2" customFormat="1">
      <c r="A84" s="423"/>
      <c r="B84" s="42" t="s">
        <v>404</v>
      </c>
      <c r="D84" s="12"/>
      <c r="E84" s="423"/>
      <c r="F84" s="423"/>
      <c r="G84" s="423"/>
      <c r="H84" s="423"/>
      <c r="I84" s="423"/>
    </row>
    <row r="85" spans="1:9" s="2" customFormat="1">
      <c r="A85" s="423"/>
      <c r="B85" s="678" t="s">
        <v>405</v>
      </c>
      <c r="C85" s="678"/>
      <c r="D85" s="678"/>
      <c r="E85" s="423"/>
      <c r="F85" s="423"/>
      <c r="G85" s="423"/>
      <c r="H85" s="423"/>
      <c r="I85" s="423"/>
    </row>
    <row r="86" spans="1:9" s="423" customFormat="1" ht="12.75">
      <c r="B86" s="62" t="s">
        <v>406</v>
      </c>
    </row>
    <row r="87" spans="1:9" s="2" customFormat="1">
      <c r="A87" s="11"/>
      <c r="B87" s="678" t="s">
        <v>407</v>
      </c>
      <c r="C87" s="678"/>
      <c r="D87" s="678"/>
    </row>
    <row r="88" spans="1:9" s="492" customFormat="1" ht="12.75"/>
    <row r="89" spans="1:9" s="492" customFormat="1" ht="12.75"/>
  </sheetData>
  <mergeCells count="5">
    <mergeCell ref="C1:D1"/>
    <mergeCell ref="C2:D2"/>
    <mergeCell ref="A78:D78"/>
    <mergeCell ref="B85:D85"/>
    <mergeCell ref="B87:D87"/>
  </mergeCells>
  <printOptions gridLines="1"/>
  <pageMargins left="1" right="1" top="1" bottom="1" header="0.5" footer="0.5"/>
  <pageSetup paperSize="9" scale="69" fitToHeight="2" orientation="portrait" r:id="rId1"/>
  <headerFooter alignWithMargins="0"/>
  <rowBreaks count="1" manualBreakCount="1">
    <brk id="58" max="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3"/>
  <sheetViews>
    <sheetView showGridLines="0" view="pageBreakPreview" topLeftCell="A13" zoomScale="80" zoomScaleNormal="100" zoomScaleSheetLayoutView="80" workbookViewId="0">
      <selection activeCell="C3" sqref="C3"/>
    </sheetView>
  </sheetViews>
  <sheetFormatPr defaultColWidth="9.140625" defaultRowHeight="15"/>
  <cols>
    <col min="1" max="1" width="8.85546875" style="2" customWidth="1"/>
    <col min="2" max="2" width="84.85546875" style="2" customWidth="1"/>
    <col min="3" max="3" width="15.85546875" style="2" customWidth="1"/>
    <col min="4" max="4" width="13.5703125" style="2" customWidth="1"/>
    <col min="5" max="5" width="0.7109375" style="2" customWidth="1"/>
    <col min="6" max="16384" width="9.140625" style="2"/>
  </cols>
  <sheetData>
    <row r="1" spans="1:5" s="6" customFormat="1">
      <c r="A1" s="71" t="s">
        <v>303</v>
      </c>
      <c r="B1" s="73"/>
      <c r="C1" s="646" t="s">
        <v>94</v>
      </c>
      <c r="D1" s="646"/>
      <c r="E1" s="87"/>
    </row>
    <row r="2" spans="1:5" s="6" customFormat="1">
      <c r="A2" s="71" t="s">
        <v>297</v>
      </c>
      <c r="B2" s="73"/>
      <c r="C2" s="644">
        <f>'ფორმა N1'!M2</f>
        <v>0</v>
      </c>
      <c r="D2" s="644"/>
      <c r="E2" s="87"/>
    </row>
    <row r="3" spans="1:5" s="6" customFormat="1">
      <c r="A3" s="72" t="s">
        <v>124</v>
      </c>
      <c r="B3" s="71"/>
      <c r="C3" s="143"/>
      <c r="D3" s="143"/>
      <c r="E3" s="87"/>
    </row>
    <row r="4" spans="1:5" s="6" customFormat="1">
      <c r="A4" s="72"/>
      <c r="B4" s="72"/>
      <c r="C4" s="143"/>
      <c r="D4" s="143"/>
      <c r="E4" s="87"/>
    </row>
    <row r="5" spans="1:5">
      <c r="A5" s="73" t="str">
        <f>'ფორმა N2'!A4</f>
        <v>ანგარიშვალდებული პირის დასახელება:</v>
      </c>
      <c r="B5" s="73"/>
      <c r="C5" s="72"/>
      <c r="D5" s="72"/>
      <c r="E5" s="88"/>
    </row>
    <row r="6" spans="1:5">
      <c r="A6" s="76">
        <f>'ფორმა N1'!D4</f>
        <v>0</v>
      </c>
      <c r="B6" s="76"/>
      <c r="C6" s="77"/>
      <c r="D6" s="77"/>
      <c r="E6" s="88"/>
    </row>
    <row r="7" spans="1:5">
      <c r="A7" s="73"/>
      <c r="B7" s="73"/>
      <c r="C7" s="72"/>
      <c r="D7" s="72"/>
      <c r="E7" s="88"/>
    </row>
    <row r="8" spans="1:5" s="6" customFormat="1">
      <c r="A8" s="142"/>
      <c r="B8" s="142"/>
      <c r="C8" s="74"/>
      <c r="D8" s="74"/>
      <c r="E8" s="87"/>
    </row>
    <row r="9" spans="1:5" s="6" customFormat="1" ht="30">
      <c r="A9" s="85" t="s">
        <v>64</v>
      </c>
      <c r="B9" s="85" t="s">
        <v>302</v>
      </c>
      <c r="C9" s="75" t="s">
        <v>10</v>
      </c>
      <c r="D9" s="75" t="s">
        <v>9</v>
      </c>
      <c r="E9" s="87"/>
    </row>
    <row r="10" spans="1:5" s="9" customFormat="1" ht="18">
      <c r="A10" s="94" t="s">
        <v>298</v>
      </c>
      <c r="B10" s="94"/>
      <c r="C10" s="4"/>
      <c r="D10" s="4"/>
      <c r="E10" s="89"/>
    </row>
    <row r="11" spans="1:5" s="10" customFormat="1">
      <c r="A11" s="94" t="s">
        <v>299</v>
      </c>
      <c r="B11" s="94"/>
      <c r="C11" s="4"/>
      <c r="D11" s="4"/>
      <c r="E11" s="90"/>
    </row>
    <row r="12" spans="1:5" s="10" customFormat="1">
      <c r="A12" s="83" t="s">
        <v>258</v>
      </c>
      <c r="B12" s="83"/>
      <c r="C12" s="4"/>
      <c r="D12" s="4"/>
      <c r="E12" s="90"/>
    </row>
    <row r="13" spans="1:5" s="10" customFormat="1">
      <c r="A13" s="83" t="s">
        <v>258</v>
      </c>
      <c r="B13" s="83"/>
      <c r="C13" s="4"/>
      <c r="D13" s="4"/>
      <c r="E13" s="90"/>
    </row>
    <row r="14" spans="1:5" s="10" customFormat="1">
      <c r="A14" s="83" t="s">
        <v>258</v>
      </c>
      <c r="B14" s="83"/>
      <c r="C14" s="4"/>
      <c r="D14" s="4"/>
      <c r="E14" s="90"/>
    </row>
    <row r="15" spans="1:5" s="10" customFormat="1">
      <c r="A15" s="83" t="s">
        <v>258</v>
      </c>
      <c r="B15" s="83"/>
      <c r="C15" s="4"/>
      <c r="D15" s="4"/>
      <c r="E15" s="90"/>
    </row>
    <row r="16" spans="1:5" s="10" customFormat="1">
      <c r="A16" s="83" t="s">
        <v>258</v>
      </c>
      <c r="B16" s="83"/>
      <c r="C16" s="4"/>
      <c r="D16" s="4"/>
      <c r="E16" s="90"/>
    </row>
    <row r="17" spans="1:5" s="10" customFormat="1" ht="17.25" customHeight="1">
      <c r="A17" s="94" t="s">
        <v>300</v>
      </c>
      <c r="B17" s="83"/>
      <c r="C17" s="4"/>
      <c r="D17" s="4"/>
      <c r="E17" s="90"/>
    </row>
    <row r="18" spans="1:5" s="10" customFormat="1" ht="18" customHeight="1">
      <c r="A18" s="94" t="s">
        <v>301</v>
      </c>
      <c r="B18" s="83"/>
      <c r="C18" s="4"/>
      <c r="D18" s="4"/>
      <c r="E18" s="90"/>
    </row>
    <row r="19" spans="1:5" s="10" customFormat="1">
      <c r="A19" s="83" t="s">
        <v>258</v>
      </c>
      <c r="B19" s="83"/>
      <c r="C19" s="4"/>
      <c r="D19" s="4"/>
      <c r="E19" s="90"/>
    </row>
    <row r="20" spans="1:5" s="10" customFormat="1">
      <c r="A20" s="83" t="s">
        <v>258</v>
      </c>
      <c r="B20" s="83"/>
      <c r="C20" s="4"/>
      <c r="D20" s="4"/>
      <c r="E20" s="90"/>
    </row>
    <row r="21" spans="1:5" s="10" customFormat="1">
      <c r="A21" s="83" t="s">
        <v>258</v>
      </c>
      <c r="B21" s="83"/>
      <c r="C21" s="4"/>
      <c r="D21" s="4"/>
      <c r="E21" s="90"/>
    </row>
    <row r="22" spans="1:5" s="10" customFormat="1">
      <c r="A22" s="83" t="s">
        <v>258</v>
      </c>
      <c r="B22" s="83"/>
      <c r="C22" s="4"/>
      <c r="D22" s="4"/>
      <c r="E22" s="90"/>
    </row>
    <row r="23" spans="1:5" s="10" customFormat="1">
      <c r="A23" s="83" t="s">
        <v>258</v>
      </c>
      <c r="B23" s="83"/>
      <c r="C23" s="4"/>
      <c r="D23" s="4"/>
      <c r="E23" s="90"/>
    </row>
    <row r="24" spans="1:5" s="3" customFormat="1">
      <c r="A24" s="84"/>
      <c r="B24" s="84"/>
      <c r="C24" s="4"/>
      <c r="D24" s="4"/>
      <c r="E24" s="91"/>
    </row>
    <row r="25" spans="1:5">
      <c r="A25" s="95"/>
      <c r="B25" s="95" t="s">
        <v>304</v>
      </c>
      <c r="C25" s="82">
        <f>SUM(C10:C24)</f>
        <v>0</v>
      </c>
      <c r="D25" s="82">
        <f>SUM(D10:D24)</f>
        <v>0</v>
      </c>
      <c r="E25" s="92"/>
    </row>
    <row r="26" spans="1:5">
      <c r="A26" s="95"/>
      <c r="B26" s="95"/>
      <c r="C26" s="4"/>
      <c r="D26" s="4"/>
      <c r="E26" s="92"/>
    </row>
    <row r="27" spans="1:5">
      <c r="A27" s="95"/>
      <c r="B27" s="95"/>
      <c r="C27" s="4"/>
      <c r="D27" s="4"/>
      <c r="E27" s="92"/>
    </row>
    <row r="28" spans="1:5">
      <c r="A28" s="95"/>
      <c r="B28" s="95"/>
      <c r="C28" s="4"/>
      <c r="D28" s="4"/>
      <c r="E28" s="92"/>
    </row>
    <row r="29" spans="1:5">
      <c r="A29" s="95"/>
      <c r="B29" s="95"/>
      <c r="C29" s="4"/>
      <c r="D29" s="4"/>
      <c r="E29" s="92"/>
    </row>
    <row r="30" spans="1:5">
      <c r="A30" s="95"/>
      <c r="B30" s="95"/>
      <c r="C30" s="4"/>
      <c r="D30" s="4"/>
      <c r="E30" s="92"/>
    </row>
    <row r="31" spans="1:5">
      <c r="A31" s="95"/>
      <c r="B31" s="95"/>
      <c r="C31" s="4"/>
      <c r="D31" s="4"/>
      <c r="E31" s="92"/>
    </row>
    <row r="32" spans="1:5">
      <c r="A32" s="42"/>
      <c r="B32" s="42"/>
    </row>
    <row r="33" spans="1:9" ht="44.25" customHeight="1">
      <c r="A33" s="653" t="s">
        <v>508</v>
      </c>
      <c r="B33" s="653"/>
      <c r="C33" s="653"/>
      <c r="D33" s="653"/>
      <c r="E33" s="5"/>
    </row>
    <row r="34" spans="1:9">
      <c r="A34" s="654" t="s">
        <v>509</v>
      </c>
      <c r="B34" s="654"/>
      <c r="C34" s="654"/>
      <c r="D34" s="654"/>
    </row>
    <row r="35" spans="1:9">
      <c r="A35" s="175"/>
    </row>
    <row r="36" spans="1:9" s="22" customFormat="1" ht="12.75"/>
    <row r="37" spans="1:9">
      <c r="A37" s="66" t="s">
        <v>93</v>
      </c>
      <c r="E37" s="5"/>
    </row>
    <row r="38" spans="1:9">
      <c r="E38"/>
      <c r="F38"/>
      <c r="G38"/>
      <c r="H38"/>
      <c r="I38"/>
    </row>
    <row r="39" spans="1:9">
      <c r="D39" s="12"/>
      <c r="E39"/>
      <c r="F39"/>
      <c r="G39"/>
      <c r="H39"/>
      <c r="I39"/>
    </row>
    <row r="40" spans="1:9">
      <c r="A40" s="66"/>
      <c r="B40" s="66" t="s">
        <v>251</v>
      </c>
      <c r="D40" s="12"/>
      <c r="E40"/>
      <c r="F40"/>
      <c r="G40"/>
      <c r="H40"/>
      <c r="I40"/>
    </row>
    <row r="41" spans="1:9">
      <c r="B41" s="2" t="s">
        <v>250</v>
      </c>
      <c r="D41" s="12"/>
      <c r="E41"/>
      <c r="F41"/>
      <c r="G41"/>
      <c r="H41"/>
      <c r="I41"/>
    </row>
    <row r="42" spans="1:9" customFormat="1" ht="12.75">
      <c r="A42" s="62"/>
      <c r="B42" s="62" t="s">
        <v>123</v>
      </c>
    </row>
    <row r="43" spans="1:9" s="22" customFormat="1" ht="12.75"/>
  </sheetData>
  <mergeCells count="4">
    <mergeCell ref="C1:D1"/>
    <mergeCell ref="C2:D2"/>
    <mergeCell ref="A33:D33"/>
    <mergeCell ref="A34:D34"/>
  </mergeCells>
  <printOptions gridLines="1"/>
  <pageMargins left="0.19685039370078741" right="0.19685039370078741" top="0.19685039370078741" bottom="0.19685039370078741" header="0.15748031496062992" footer="0.15748031496062992"/>
  <pageSetup paperSize="9" scale="83" fitToHeight="0"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5"/>
  <sheetViews>
    <sheetView view="pageBreakPreview" topLeftCell="A10" zoomScale="80" zoomScaleSheetLayoutView="80" workbookViewId="0">
      <selection activeCell="H18" sqref="H18"/>
    </sheetView>
  </sheetViews>
  <sheetFormatPr defaultColWidth="9.140625" defaultRowHeight="12.75"/>
  <cols>
    <col min="1" max="1" width="5.42578125" style="183" customWidth="1"/>
    <col min="2" max="2" width="20.85546875" style="183" customWidth="1"/>
    <col min="3" max="3" width="26" style="183" customWidth="1"/>
    <col min="4" max="4" width="17" style="183" customWidth="1"/>
    <col min="5" max="5" width="18.140625" style="183" customWidth="1"/>
    <col min="6" max="6" width="14.7109375" style="183" customWidth="1"/>
    <col min="7" max="7" width="15.5703125" style="183" customWidth="1"/>
    <col min="8" max="8" width="14.7109375" style="183" customWidth="1"/>
    <col min="9" max="9" width="29.7109375" style="183" customWidth="1"/>
    <col min="10" max="10" width="0" style="183" hidden="1" customWidth="1"/>
    <col min="11" max="16384" width="9.140625" style="183"/>
  </cols>
  <sheetData>
    <row r="1" spans="1:10" ht="33.6" customHeight="1">
      <c r="A1" s="679" t="s">
        <v>531</v>
      </c>
      <c r="B1" s="679"/>
      <c r="C1" s="679"/>
      <c r="D1" s="679"/>
      <c r="E1" s="679"/>
      <c r="F1" s="679"/>
      <c r="G1" s="679"/>
      <c r="H1" s="679"/>
      <c r="I1" s="646" t="s">
        <v>94</v>
      </c>
      <c r="J1" s="646"/>
    </row>
    <row r="2" spans="1:10" ht="15">
      <c r="A2" s="72" t="s">
        <v>124</v>
      </c>
      <c r="B2" s="71"/>
      <c r="C2" s="73"/>
      <c r="D2" s="73"/>
      <c r="E2" s="73"/>
      <c r="F2" s="73"/>
      <c r="G2" s="391"/>
      <c r="H2" s="391"/>
      <c r="I2" s="644">
        <f>'ფორმა N1'!M2</f>
        <v>0</v>
      </c>
      <c r="J2" s="644"/>
    </row>
    <row r="3" spans="1:10" ht="15">
      <c r="A3" s="72"/>
      <c r="B3" s="72"/>
      <c r="C3" s="71"/>
      <c r="D3" s="71"/>
      <c r="E3" s="71"/>
      <c r="F3" s="71"/>
      <c r="G3" s="391"/>
      <c r="H3" s="391"/>
      <c r="I3" s="391"/>
    </row>
    <row r="4" spans="1:10" ht="15">
      <c r="A4" s="73" t="s">
        <v>254</v>
      </c>
      <c r="B4" s="73"/>
      <c r="C4" s="73"/>
      <c r="D4" s="73"/>
      <c r="E4" s="73"/>
      <c r="F4" s="73"/>
      <c r="G4" s="72"/>
      <c r="H4" s="72"/>
      <c r="I4" s="72"/>
    </row>
    <row r="5" spans="1:10" ht="15">
      <c r="A5" s="76">
        <f>'ფორმა N1'!D4</f>
        <v>0</v>
      </c>
      <c r="B5" s="76"/>
      <c r="C5" s="76"/>
      <c r="D5" s="76"/>
      <c r="E5" s="76"/>
      <c r="F5" s="76"/>
      <c r="G5" s="77"/>
      <c r="H5" s="77"/>
      <c r="I5" s="77"/>
    </row>
    <row r="6" spans="1:10" ht="15">
      <c r="A6" s="73"/>
      <c r="B6" s="73"/>
      <c r="C6" s="73"/>
      <c r="D6" s="73"/>
      <c r="E6" s="73"/>
      <c r="F6" s="73"/>
      <c r="G6" s="72"/>
      <c r="H6" s="72"/>
      <c r="I6" s="72"/>
    </row>
    <row r="7" spans="1:10" ht="15">
      <c r="A7" s="386"/>
      <c r="B7" s="386"/>
      <c r="C7" s="386"/>
      <c r="D7" s="386"/>
      <c r="E7" s="386"/>
      <c r="F7" s="386"/>
      <c r="G7" s="74"/>
      <c r="H7" s="74"/>
      <c r="I7" s="74"/>
    </row>
    <row r="8" spans="1:10" ht="45">
      <c r="A8" s="86" t="s">
        <v>64</v>
      </c>
      <c r="B8" s="86" t="s">
        <v>309</v>
      </c>
      <c r="C8" s="86" t="s">
        <v>310</v>
      </c>
      <c r="D8" s="86" t="s">
        <v>209</v>
      </c>
      <c r="E8" s="86" t="s">
        <v>312</v>
      </c>
      <c r="F8" s="86" t="s">
        <v>315</v>
      </c>
      <c r="G8" s="75" t="s">
        <v>10</v>
      </c>
      <c r="H8" s="75" t="s">
        <v>9</v>
      </c>
      <c r="I8" s="75" t="s">
        <v>350</v>
      </c>
      <c r="J8" s="183" t="s">
        <v>314</v>
      </c>
    </row>
    <row r="9" spans="1:10" ht="15">
      <c r="A9" s="94">
        <v>1</v>
      </c>
      <c r="B9" s="94"/>
      <c r="C9" s="94"/>
      <c r="D9" s="94"/>
      <c r="E9" s="94"/>
      <c r="F9" s="94"/>
      <c r="G9" s="4"/>
      <c r="H9" s="4"/>
      <c r="I9" s="4"/>
      <c r="J9" s="183" t="s">
        <v>0</v>
      </c>
    </row>
    <row r="10" spans="1:10" ht="15">
      <c r="A10" s="94">
        <v>2</v>
      </c>
      <c r="B10" s="94"/>
      <c r="C10" s="94"/>
      <c r="D10" s="94"/>
      <c r="E10" s="94"/>
      <c r="F10" s="94"/>
      <c r="G10" s="4"/>
      <c r="H10" s="4"/>
      <c r="I10" s="4"/>
    </row>
    <row r="11" spans="1:10" ht="15">
      <c r="A11" s="94">
        <v>3</v>
      </c>
      <c r="B11" s="83"/>
      <c r="C11" s="83"/>
      <c r="D11" s="83"/>
      <c r="E11" s="83"/>
      <c r="F11" s="94"/>
      <c r="G11" s="4"/>
      <c r="H11" s="4"/>
      <c r="I11" s="4"/>
    </row>
    <row r="12" spans="1:10" ht="15">
      <c r="A12" s="94">
        <v>4</v>
      </c>
      <c r="B12" s="83"/>
      <c r="C12" s="83"/>
      <c r="D12" s="83"/>
      <c r="E12" s="83"/>
      <c r="F12" s="94"/>
      <c r="G12" s="4"/>
      <c r="H12" s="4"/>
      <c r="I12" s="4"/>
    </row>
    <row r="13" spans="1:10" ht="15">
      <c r="A13" s="94">
        <v>5</v>
      </c>
      <c r="B13" s="83"/>
      <c r="C13" s="83"/>
      <c r="D13" s="83"/>
      <c r="E13" s="83"/>
      <c r="F13" s="94"/>
      <c r="G13" s="4"/>
      <c r="H13" s="4"/>
      <c r="I13" s="4"/>
    </row>
    <row r="14" spans="1:10" ht="15">
      <c r="A14" s="94">
        <v>6</v>
      </c>
      <c r="B14" s="83"/>
      <c r="C14" s="83"/>
      <c r="D14" s="83"/>
      <c r="E14" s="83"/>
      <c r="F14" s="94"/>
      <c r="G14" s="4"/>
      <c r="H14" s="4"/>
      <c r="I14" s="4"/>
    </row>
    <row r="15" spans="1:10" ht="15">
      <c r="A15" s="94">
        <v>7</v>
      </c>
      <c r="B15" s="83"/>
      <c r="C15" s="83"/>
      <c r="D15" s="83"/>
      <c r="E15" s="83"/>
      <c r="F15" s="94"/>
      <c r="G15" s="4"/>
      <c r="H15" s="4"/>
      <c r="I15" s="4"/>
    </row>
    <row r="16" spans="1:10" ht="15">
      <c r="A16" s="94">
        <v>8</v>
      </c>
      <c r="B16" s="83"/>
      <c r="C16" s="83"/>
      <c r="D16" s="83"/>
      <c r="E16" s="83"/>
      <c r="F16" s="94"/>
      <c r="G16" s="4"/>
      <c r="H16" s="4"/>
      <c r="I16" s="4"/>
    </row>
    <row r="17" spans="1:9" ht="15">
      <c r="A17" s="94">
        <v>9</v>
      </c>
      <c r="B17" s="83"/>
      <c r="C17" s="83"/>
      <c r="D17" s="83"/>
      <c r="E17" s="83"/>
      <c r="F17" s="94"/>
      <c r="G17" s="4"/>
      <c r="H17" s="4"/>
      <c r="I17" s="4"/>
    </row>
    <row r="18" spans="1:9" ht="15">
      <c r="A18" s="94">
        <v>10</v>
      </c>
      <c r="B18" s="83"/>
      <c r="C18" s="83"/>
      <c r="D18" s="83"/>
      <c r="E18" s="83"/>
      <c r="F18" s="94"/>
      <c r="G18" s="4"/>
      <c r="H18" s="4"/>
      <c r="I18" s="4"/>
    </row>
    <row r="19" spans="1:9" ht="15">
      <c r="A19" s="94">
        <v>11</v>
      </c>
      <c r="B19" s="83"/>
      <c r="C19" s="83"/>
      <c r="D19" s="83"/>
      <c r="E19" s="83"/>
      <c r="F19" s="94"/>
      <c r="G19" s="4"/>
      <c r="H19" s="4"/>
      <c r="I19" s="4"/>
    </row>
    <row r="20" spans="1:9" ht="15">
      <c r="A20" s="94">
        <v>12</v>
      </c>
      <c r="B20" s="83"/>
      <c r="C20" s="83"/>
      <c r="D20" s="83"/>
      <c r="E20" s="83"/>
      <c r="F20" s="94"/>
      <c r="G20" s="4"/>
      <c r="H20" s="4"/>
      <c r="I20" s="4"/>
    </row>
    <row r="21" spans="1:9" ht="15">
      <c r="A21" s="94">
        <v>13</v>
      </c>
      <c r="B21" s="83"/>
      <c r="C21" s="83"/>
      <c r="D21" s="83"/>
      <c r="E21" s="83"/>
      <c r="F21" s="94"/>
      <c r="G21" s="4"/>
      <c r="H21" s="4"/>
      <c r="I21" s="4"/>
    </row>
    <row r="22" spans="1:9" ht="15">
      <c r="A22" s="94">
        <v>14</v>
      </c>
      <c r="B22" s="83"/>
      <c r="C22" s="83"/>
      <c r="D22" s="83"/>
      <c r="E22" s="83"/>
      <c r="F22" s="94"/>
      <c r="G22" s="4"/>
      <c r="H22" s="4"/>
      <c r="I22" s="4"/>
    </row>
    <row r="23" spans="1:9" ht="15">
      <c r="A23" s="94">
        <v>15</v>
      </c>
      <c r="B23" s="83"/>
      <c r="C23" s="83"/>
      <c r="D23" s="83"/>
      <c r="E23" s="83"/>
      <c r="F23" s="94"/>
      <c r="G23" s="4"/>
      <c r="H23" s="4"/>
      <c r="I23" s="4"/>
    </row>
    <row r="24" spans="1:9" ht="15">
      <c r="A24" s="83" t="s">
        <v>256</v>
      </c>
      <c r="B24" s="83"/>
      <c r="C24" s="83"/>
      <c r="D24" s="83"/>
      <c r="E24" s="83"/>
      <c r="F24" s="94"/>
      <c r="G24" s="4"/>
      <c r="H24" s="4"/>
      <c r="I24" s="4"/>
    </row>
    <row r="25" spans="1:9" ht="15">
      <c r="A25" s="83"/>
      <c r="B25" s="95"/>
      <c r="C25" s="95"/>
      <c r="D25" s="95"/>
      <c r="E25" s="95"/>
      <c r="F25" s="83" t="s">
        <v>386</v>
      </c>
      <c r="G25" s="82">
        <f>SUM(G9:G24)</f>
        <v>0</v>
      </c>
      <c r="H25" s="82">
        <f>SUM(H9:H24)</f>
        <v>0</v>
      </c>
      <c r="I25" s="82">
        <f>SUM(I9:I24)</f>
        <v>0</v>
      </c>
    </row>
    <row r="26" spans="1:9" ht="15">
      <c r="A26" s="181"/>
      <c r="B26" s="181"/>
      <c r="C26" s="181"/>
      <c r="D26" s="181"/>
      <c r="E26" s="181"/>
      <c r="F26" s="181"/>
      <c r="G26" s="181"/>
      <c r="H26" s="146"/>
      <c r="I26" s="146"/>
    </row>
    <row r="27" spans="1:9" ht="15">
      <c r="A27" s="667" t="s">
        <v>510</v>
      </c>
      <c r="B27" s="667"/>
      <c r="C27" s="667"/>
      <c r="D27" s="667"/>
      <c r="E27" s="667"/>
      <c r="F27" s="667"/>
      <c r="G27" s="667"/>
      <c r="H27" s="667"/>
      <c r="I27" s="667"/>
    </row>
    <row r="28" spans="1:9" ht="15">
      <c r="A28" s="387"/>
      <c r="B28" s="387"/>
      <c r="C28" s="181"/>
      <c r="D28" s="181"/>
      <c r="E28" s="181"/>
      <c r="F28" s="181"/>
      <c r="G28" s="181"/>
      <c r="H28" s="146"/>
      <c r="I28" s="146"/>
    </row>
    <row r="29" spans="1:9">
      <c r="A29" s="489"/>
      <c r="B29" s="489"/>
      <c r="C29" s="489"/>
      <c r="D29" s="489"/>
      <c r="E29" s="489"/>
      <c r="F29" s="489"/>
      <c r="G29" s="489"/>
      <c r="H29" s="489"/>
      <c r="I29" s="489"/>
    </row>
    <row r="30" spans="1:9" ht="15">
      <c r="A30" s="151" t="s">
        <v>93</v>
      </c>
      <c r="B30" s="151"/>
      <c r="C30" s="146"/>
      <c r="D30" s="146"/>
      <c r="E30" s="146"/>
      <c r="F30" s="146"/>
      <c r="G30" s="146"/>
      <c r="H30" s="146"/>
      <c r="I30" s="146"/>
    </row>
    <row r="31" spans="1:9" ht="15">
      <c r="A31" s="146"/>
      <c r="B31" s="146"/>
      <c r="C31" s="146"/>
      <c r="D31" s="146"/>
      <c r="E31" s="146"/>
      <c r="F31" s="146"/>
      <c r="G31" s="146"/>
      <c r="H31" s="146"/>
      <c r="I31" s="146"/>
    </row>
    <row r="32" spans="1:9" ht="15">
      <c r="A32" s="146"/>
      <c r="B32" s="146"/>
      <c r="C32" s="146"/>
      <c r="D32" s="146"/>
      <c r="E32" s="150"/>
      <c r="F32" s="150"/>
      <c r="G32" s="150"/>
      <c r="H32" s="146"/>
      <c r="I32" s="146"/>
    </row>
    <row r="33" spans="1:9" ht="15">
      <c r="A33" s="151"/>
      <c r="B33" s="151"/>
      <c r="C33" s="151" t="s">
        <v>349</v>
      </c>
      <c r="D33" s="151"/>
      <c r="E33" s="151"/>
      <c r="F33" s="151"/>
      <c r="G33" s="151"/>
      <c r="H33" s="146"/>
      <c r="I33" s="146"/>
    </row>
    <row r="34" spans="1:9" ht="15">
      <c r="A34" s="146"/>
      <c r="B34" s="146"/>
      <c r="C34" s="146" t="s">
        <v>348</v>
      </c>
      <c r="D34" s="146"/>
      <c r="E34" s="146"/>
      <c r="F34" s="146"/>
      <c r="G34" s="146"/>
      <c r="H34" s="146"/>
      <c r="I34" s="146"/>
    </row>
    <row r="35" spans="1:9">
      <c r="A35" s="153"/>
      <c r="B35" s="153"/>
      <c r="C35" s="153" t="s">
        <v>123</v>
      </c>
      <c r="D35" s="153"/>
      <c r="E35" s="153"/>
      <c r="F35" s="153"/>
      <c r="G35" s="153"/>
    </row>
  </sheetData>
  <mergeCells count="4">
    <mergeCell ref="I1:J1"/>
    <mergeCell ref="I2:J2"/>
    <mergeCell ref="A1:H1"/>
    <mergeCell ref="A27:I27"/>
  </mergeCells>
  <printOptions gridLines="1"/>
  <pageMargins left="0.25" right="0.25" top="0.75" bottom="0.75" header="0.3" footer="0.3"/>
  <pageSetup scale="84"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view="pageBreakPreview" topLeftCell="A28" zoomScale="80" zoomScaleSheetLayoutView="80" workbookViewId="0">
      <selection activeCell="H40" sqref="H40"/>
    </sheetView>
  </sheetViews>
  <sheetFormatPr defaultRowHeight="12.75"/>
  <cols>
    <col min="1" max="1" width="4.42578125" customWidth="1"/>
    <col min="2" max="2" width="18.140625" customWidth="1"/>
    <col min="3" max="3" width="20.28515625" customWidth="1"/>
    <col min="4" max="4" width="18.5703125" customWidth="1"/>
    <col min="5" max="5" width="14.7109375" customWidth="1"/>
    <col min="6" max="7" width="14.42578125" customWidth="1"/>
    <col min="8" max="8" width="14.28515625" customWidth="1"/>
  </cols>
  <sheetData>
    <row r="1" spans="1:9" ht="15">
      <c r="A1" s="71" t="s">
        <v>389</v>
      </c>
      <c r="B1" s="73"/>
      <c r="C1" s="73"/>
      <c r="D1" s="73"/>
      <c r="E1" s="73"/>
      <c r="F1" s="73"/>
      <c r="G1" s="646" t="s">
        <v>94</v>
      </c>
      <c r="H1" s="646"/>
      <c r="I1" s="238"/>
    </row>
    <row r="2" spans="1:9" ht="15">
      <c r="A2" s="72" t="s">
        <v>124</v>
      </c>
      <c r="B2" s="73"/>
      <c r="C2" s="73"/>
      <c r="D2" s="73"/>
      <c r="E2" s="73"/>
      <c r="F2" s="73"/>
      <c r="G2" s="644">
        <f>'ფორმა N1'!M2</f>
        <v>0</v>
      </c>
      <c r="H2" s="644"/>
      <c r="I2" s="72"/>
    </row>
    <row r="3" spans="1:9" ht="15">
      <c r="A3" s="72"/>
      <c r="B3" s="72"/>
      <c r="C3" s="72"/>
      <c r="D3" s="72"/>
      <c r="E3" s="72"/>
      <c r="F3" s="72"/>
      <c r="G3" s="225"/>
      <c r="H3" s="225"/>
      <c r="I3" s="238"/>
    </row>
    <row r="4" spans="1:9" ht="15">
      <c r="A4" s="73" t="s">
        <v>254</v>
      </c>
      <c r="B4" s="73"/>
      <c r="C4" s="73"/>
      <c r="D4" s="73"/>
      <c r="E4" s="73"/>
      <c r="F4" s="73"/>
      <c r="G4" s="72"/>
      <c r="H4" s="72"/>
      <c r="I4" s="72"/>
    </row>
    <row r="5" spans="1:9" ht="15">
      <c r="A5" s="76">
        <f>'ფორმა N1'!D4</f>
        <v>0</v>
      </c>
      <c r="B5" s="76"/>
      <c r="C5" s="76"/>
      <c r="D5" s="76"/>
      <c r="E5" s="76"/>
      <c r="F5" s="76"/>
      <c r="G5" s="77"/>
      <c r="H5" s="77"/>
      <c r="I5" s="77"/>
    </row>
    <row r="6" spans="1:9" ht="15">
      <c r="A6" s="73"/>
      <c r="B6" s="73"/>
      <c r="C6" s="73"/>
      <c r="D6" s="73"/>
      <c r="E6" s="73"/>
      <c r="F6" s="73"/>
      <c r="G6" s="72"/>
      <c r="H6" s="72"/>
      <c r="I6" s="72"/>
    </row>
    <row r="7" spans="1:9" ht="15">
      <c r="A7" s="224"/>
      <c r="B7" s="224"/>
      <c r="C7" s="224"/>
      <c r="D7" s="224"/>
      <c r="E7" s="224"/>
      <c r="F7" s="224"/>
      <c r="G7" s="74"/>
      <c r="H7" s="74"/>
      <c r="I7" s="238"/>
    </row>
    <row r="8" spans="1:9" ht="15" customHeight="1">
      <c r="A8" s="660" t="s">
        <v>64</v>
      </c>
      <c r="B8" s="662" t="s">
        <v>309</v>
      </c>
      <c r="C8" s="664" t="s">
        <v>310</v>
      </c>
      <c r="D8" s="664" t="s">
        <v>209</v>
      </c>
      <c r="E8" s="681" t="s">
        <v>441</v>
      </c>
      <c r="F8" s="682"/>
      <c r="G8" s="683"/>
      <c r="H8" s="681" t="s">
        <v>487</v>
      </c>
      <c r="I8" s="683"/>
    </row>
    <row r="9" spans="1:9" ht="25.5">
      <c r="A9" s="661"/>
      <c r="B9" s="663"/>
      <c r="C9" s="665"/>
      <c r="D9" s="665"/>
      <c r="E9" s="380" t="s">
        <v>484</v>
      </c>
      <c r="F9" s="380" t="s">
        <v>485</v>
      </c>
      <c r="G9" s="380" t="s">
        <v>486</v>
      </c>
      <c r="H9" s="381" t="s">
        <v>488</v>
      </c>
      <c r="I9" s="381" t="s">
        <v>489</v>
      </c>
    </row>
    <row r="10" spans="1:9" ht="15">
      <c r="A10" s="235"/>
      <c r="B10" s="236"/>
      <c r="C10" s="94"/>
      <c r="D10" s="94"/>
      <c r="E10" s="94"/>
      <c r="F10" s="94"/>
      <c r="G10" s="94"/>
      <c r="H10" s="4"/>
      <c r="I10" s="4"/>
    </row>
    <row r="11" spans="1:9" ht="15">
      <c r="A11" s="235"/>
      <c r="B11" s="236"/>
      <c r="C11" s="83"/>
      <c r="D11" s="83"/>
      <c r="E11" s="83"/>
      <c r="F11" s="83"/>
      <c r="G11" s="83"/>
      <c r="H11" s="4"/>
      <c r="I11" s="4"/>
    </row>
    <row r="12" spans="1:9" ht="15">
      <c r="A12" s="235"/>
      <c r="B12" s="236"/>
      <c r="C12" s="83"/>
      <c r="D12" s="83"/>
      <c r="E12" s="83"/>
      <c r="F12" s="83"/>
      <c r="G12" s="83"/>
      <c r="H12" s="4"/>
      <c r="I12" s="4"/>
    </row>
    <row r="13" spans="1:9" ht="15">
      <c r="A13" s="235"/>
      <c r="B13" s="236"/>
      <c r="C13" s="83"/>
      <c r="D13" s="83"/>
      <c r="E13" s="83"/>
      <c r="F13" s="83"/>
      <c r="G13" s="83"/>
      <c r="H13" s="4"/>
      <c r="I13" s="4"/>
    </row>
    <row r="14" spans="1:9" ht="15">
      <c r="A14" s="235"/>
      <c r="B14" s="236"/>
      <c r="C14" s="83"/>
      <c r="D14" s="83"/>
      <c r="E14" s="83"/>
      <c r="F14" s="83"/>
      <c r="G14" s="83"/>
      <c r="H14" s="4"/>
      <c r="I14" s="4"/>
    </row>
    <row r="15" spans="1:9" ht="15">
      <c r="A15" s="235"/>
      <c r="B15" s="236"/>
      <c r="C15" s="83"/>
      <c r="D15" s="83"/>
      <c r="E15" s="83"/>
      <c r="F15" s="83"/>
      <c r="G15" s="83"/>
      <c r="H15" s="4"/>
      <c r="I15" s="4"/>
    </row>
    <row r="16" spans="1:9" ht="15">
      <c r="A16" s="235"/>
      <c r="B16" s="236"/>
      <c r="C16" s="83"/>
      <c r="D16" s="83"/>
      <c r="E16" s="83"/>
      <c r="F16" s="83"/>
      <c r="G16" s="83"/>
      <c r="H16" s="4"/>
      <c r="I16" s="4"/>
    </row>
    <row r="17" spans="1:9" ht="15">
      <c r="A17" s="235"/>
      <c r="B17" s="236"/>
      <c r="C17" s="83"/>
      <c r="D17" s="83"/>
      <c r="E17" s="83"/>
      <c r="F17" s="83"/>
      <c r="G17" s="83"/>
      <c r="H17" s="4"/>
      <c r="I17" s="4"/>
    </row>
    <row r="18" spans="1:9" ht="15">
      <c r="A18" s="235"/>
      <c r="B18" s="236"/>
      <c r="C18" s="83"/>
      <c r="D18" s="83"/>
      <c r="E18" s="83"/>
      <c r="F18" s="83"/>
      <c r="G18" s="83"/>
      <c r="H18" s="4"/>
      <c r="I18" s="4"/>
    </row>
    <row r="19" spans="1:9" ht="15">
      <c r="A19" s="235"/>
      <c r="B19" s="236"/>
      <c r="C19" s="83"/>
      <c r="D19" s="83"/>
      <c r="E19" s="83"/>
      <c r="F19" s="83"/>
      <c r="G19" s="83"/>
      <c r="H19" s="4"/>
      <c r="I19" s="4"/>
    </row>
    <row r="20" spans="1:9" ht="15">
      <c r="A20" s="235"/>
      <c r="B20" s="236"/>
      <c r="C20" s="83"/>
      <c r="D20" s="83"/>
      <c r="E20" s="83"/>
      <c r="F20" s="83"/>
      <c r="G20" s="83"/>
      <c r="H20" s="4"/>
      <c r="I20" s="4"/>
    </row>
    <row r="21" spans="1:9" ht="15">
      <c r="A21" s="235"/>
      <c r="B21" s="236"/>
      <c r="C21" s="83"/>
      <c r="D21" s="83"/>
      <c r="E21" s="83"/>
      <c r="F21" s="83"/>
      <c r="G21" s="83"/>
      <c r="H21" s="4"/>
      <c r="I21" s="4"/>
    </row>
    <row r="22" spans="1:9" ht="15">
      <c r="A22" s="235"/>
      <c r="B22" s="236"/>
      <c r="C22" s="83"/>
      <c r="D22" s="83"/>
      <c r="E22" s="83"/>
      <c r="F22" s="83"/>
      <c r="G22" s="83"/>
      <c r="H22" s="4"/>
      <c r="I22" s="4"/>
    </row>
    <row r="23" spans="1:9" ht="15">
      <c r="A23" s="235"/>
      <c r="B23" s="236"/>
      <c r="C23" s="83"/>
      <c r="D23" s="83"/>
      <c r="E23" s="83"/>
      <c r="F23" s="83"/>
      <c r="G23" s="83"/>
      <c r="H23" s="4"/>
      <c r="I23" s="4"/>
    </row>
    <row r="24" spans="1:9" ht="15">
      <c r="A24" s="235"/>
      <c r="B24" s="236"/>
      <c r="C24" s="83"/>
      <c r="D24" s="83"/>
      <c r="E24" s="83"/>
      <c r="F24" s="83"/>
      <c r="G24" s="83"/>
      <c r="H24" s="4"/>
      <c r="I24" s="4"/>
    </row>
    <row r="25" spans="1:9" ht="15">
      <c r="A25" s="235"/>
      <c r="B25" s="236"/>
      <c r="C25" s="83"/>
      <c r="D25" s="83"/>
      <c r="E25" s="83"/>
      <c r="F25" s="83"/>
      <c r="G25" s="83"/>
      <c r="H25" s="4"/>
      <c r="I25" s="4"/>
    </row>
    <row r="26" spans="1:9" ht="15">
      <c r="A26" s="235"/>
      <c r="B26" s="236"/>
      <c r="C26" s="83"/>
      <c r="D26" s="83"/>
      <c r="E26" s="83"/>
      <c r="F26" s="83"/>
      <c r="G26" s="83"/>
      <c r="H26" s="4"/>
      <c r="I26" s="4"/>
    </row>
    <row r="27" spans="1:9" ht="15">
      <c r="A27" s="235"/>
      <c r="B27" s="236"/>
      <c r="C27" s="83"/>
      <c r="D27" s="83"/>
      <c r="E27" s="83"/>
      <c r="F27" s="83"/>
      <c r="G27" s="83"/>
      <c r="H27" s="4"/>
      <c r="I27" s="4"/>
    </row>
    <row r="28" spans="1:9" ht="15">
      <c r="A28" s="235"/>
      <c r="B28" s="236"/>
      <c r="C28" s="83"/>
      <c r="D28" s="83"/>
      <c r="E28" s="83"/>
      <c r="F28" s="83"/>
      <c r="G28" s="83"/>
      <c r="H28" s="4"/>
      <c r="I28" s="4"/>
    </row>
    <row r="29" spans="1:9" ht="15">
      <c r="A29" s="235"/>
      <c r="B29" s="236"/>
      <c r="C29" s="83"/>
      <c r="D29" s="83"/>
      <c r="E29" s="83"/>
      <c r="F29" s="83"/>
      <c r="G29" s="83"/>
      <c r="H29" s="4"/>
      <c r="I29" s="4"/>
    </row>
    <row r="30" spans="1:9" ht="15">
      <c r="A30" s="235"/>
      <c r="B30" s="236"/>
      <c r="C30" s="83"/>
      <c r="D30" s="83"/>
      <c r="E30" s="83"/>
      <c r="F30" s="83"/>
      <c r="G30" s="83"/>
      <c r="H30" s="4"/>
      <c r="I30" s="4"/>
    </row>
    <row r="31" spans="1:9" ht="15">
      <c r="A31" s="235"/>
      <c r="B31" s="236"/>
      <c r="C31" s="83"/>
      <c r="D31" s="83"/>
      <c r="E31" s="83"/>
      <c r="F31" s="83"/>
      <c r="G31" s="83"/>
      <c r="H31" s="4"/>
      <c r="I31" s="4"/>
    </row>
    <row r="32" spans="1:9" ht="15">
      <c r="A32" s="235"/>
      <c r="B32" s="236"/>
      <c r="C32" s="83"/>
      <c r="D32" s="83"/>
      <c r="E32" s="83"/>
      <c r="F32" s="83"/>
      <c r="G32" s="83"/>
      <c r="H32" s="4"/>
      <c r="I32" s="4"/>
    </row>
    <row r="33" spans="1:9" ht="15">
      <c r="A33" s="235"/>
      <c r="B33" s="236"/>
      <c r="C33" s="83"/>
      <c r="D33" s="83"/>
      <c r="E33" s="83"/>
      <c r="F33" s="83"/>
      <c r="G33" s="83"/>
      <c r="H33" s="4"/>
      <c r="I33" s="4"/>
    </row>
    <row r="34" spans="1:9" ht="15">
      <c r="A34" s="235"/>
      <c r="B34" s="237"/>
      <c r="C34" s="95"/>
      <c r="D34" s="95"/>
      <c r="E34" s="95"/>
      <c r="F34" s="95"/>
      <c r="G34" s="95" t="s">
        <v>308</v>
      </c>
      <c r="H34" s="82">
        <f>SUM(H9:H33)</f>
        <v>0</v>
      </c>
      <c r="I34" s="82">
        <f>SUM(I9:I33)</f>
        <v>0</v>
      </c>
    </row>
    <row r="35" spans="1:9" ht="15">
      <c r="A35" s="42"/>
      <c r="B35" s="42"/>
      <c r="C35" s="42"/>
      <c r="D35" s="42"/>
      <c r="E35" s="42"/>
      <c r="F35" s="42"/>
      <c r="G35" s="2"/>
      <c r="H35" s="2"/>
    </row>
    <row r="36" spans="1:9" ht="15">
      <c r="A36" s="680" t="s">
        <v>511</v>
      </c>
      <c r="B36" s="680"/>
      <c r="C36" s="680"/>
      <c r="D36" s="680"/>
      <c r="E36" s="680"/>
      <c r="F36" s="680"/>
      <c r="G36" s="680"/>
      <c r="H36" s="680"/>
      <c r="I36" s="680"/>
    </row>
    <row r="37" spans="1:9" ht="15">
      <c r="A37" s="175"/>
      <c r="B37" s="42"/>
      <c r="C37" s="42"/>
      <c r="D37" s="42"/>
      <c r="E37" s="42"/>
      <c r="F37" s="42"/>
      <c r="G37" s="2"/>
      <c r="H37" s="2"/>
    </row>
    <row r="38" spans="1:9">
      <c r="A38" s="22"/>
      <c r="B38" s="22"/>
      <c r="C38" s="22"/>
      <c r="D38" s="22"/>
      <c r="E38" s="22"/>
      <c r="F38" s="22"/>
      <c r="G38" s="22"/>
      <c r="H38" s="22"/>
    </row>
    <row r="39" spans="1:9" ht="15">
      <c r="A39" s="66" t="s">
        <v>93</v>
      </c>
      <c r="B39" s="2"/>
      <c r="C39" s="2"/>
      <c r="D39" s="2"/>
      <c r="E39" s="2"/>
      <c r="F39" s="2"/>
      <c r="G39" s="2"/>
      <c r="H39" s="2"/>
    </row>
    <row r="40" spans="1:9" ht="15">
      <c r="A40" s="2"/>
      <c r="B40" s="2"/>
      <c r="C40" s="2"/>
      <c r="D40" s="2"/>
      <c r="E40" s="2"/>
      <c r="F40" s="2"/>
      <c r="G40" s="2"/>
      <c r="H40" s="2"/>
    </row>
    <row r="41" spans="1:9" ht="15">
      <c r="A41" s="2"/>
      <c r="B41" s="2"/>
      <c r="C41" s="2"/>
      <c r="D41" s="2"/>
      <c r="E41" s="2"/>
      <c r="F41" s="2"/>
      <c r="G41" s="2"/>
      <c r="H41" s="12"/>
    </row>
    <row r="42" spans="1:9" ht="15">
      <c r="A42" s="66"/>
      <c r="B42" s="66" t="s">
        <v>251</v>
      </c>
      <c r="C42" s="66"/>
      <c r="D42" s="66"/>
      <c r="E42" s="66"/>
      <c r="F42" s="66"/>
      <c r="G42" s="2"/>
      <c r="H42" s="12"/>
    </row>
    <row r="43" spans="1:9" ht="15">
      <c r="A43" s="2"/>
      <c r="B43" s="2" t="s">
        <v>250</v>
      </c>
      <c r="C43" s="2"/>
      <c r="D43" s="2"/>
      <c r="E43" s="2"/>
      <c r="F43" s="2"/>
      <c r="G43" s="2"/>
      <c r="H43" s="12"/>
    </row>
    <row r="44" spans="1:9">
      <c r="A44" s="62"/>
      <c r="B44" s="62" t="s">
        <v>123</v>
      </c>
      <c r="C44" s="62"/>
      <c r="D44" s="62"/>
      <c r="E44" s="62"/>
      <c r="F44" s="62"/>
    </row>
  </sheetData>
  <mergeCells count="9">
    <mergeCell ref="G1:H1"/>
    <mergeCell ref="G2:H2"/>
    <mergeCell ref="A36:I36"/>
    <mergeCell ref="A8:A9"/>
    <mergeCell ref="B8:B9"/>
    <mergeCell ref="C8:C9"/>
    <mergeCell ref="D8:D9"/>
    <mergeCell ref="E8:G8"/>
    <mergeCell ref="H8:I8"/>
  </mergeCells>
  <printOptions gridLines="1"/>
  <pageMargins left="0.25" right="0.25" top="0.75" bottom="0.75" header="0.3" footer="0.3"/>
  <pageSetup scale="81" fitToHeight="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5"/>
  <sheetViews>
    <sheetView view="pageBreakPreview" topLeftCell="A13" zoomScale="80" zoomScaleSheetLayoutView="80" workbookViewId="0">
      <selection sqref="A1:F1"/>
    </sheetView>
  </sheetViews>
  <sheetFormatPr defaultColWidth="9.140625" defaultRowHeight="12.75"/>
  <cols>
    <col min="1" max="1" width="5.42578125" style="147" customWidth="1"/>
    <col min="2" max="2" width="13.140625" style="147" customWidth="1"/>
    <col min="3" max="3" width="15.140625" style="147" customWidth="1"/>
    <col min="4" max="4" width="18" style="147" customWidth="1"/>
    <col min="5" max="5" width="20.5703125" style="147" customWidth="1"/>
    <col min="6" max="6" width="21.28515625" style="147" customWidth="1"/>
    <col min="7" max="7" width="15.140625" style="147" customWidth="1"/>
    <col min="8" max="8" width="15.5703125" style="147" customWidth="1"/>
    <col min="9" max="9" width="13.42578125" style="147" customWidth="1"/>
    <col min="10" max="10" width="0" style="147" hidden="1" customWidth="1"/>
    <col min="11" max="16384" width="9.140625" style="147"/>
  </cols>
  <sheetData>
    <row r="1" spans="1:10" ht="15">
      <c r="A1" s="684" t="s">
        <v>547</v>
      </c>
      <c r="B1" s="684"/>
      <c r="C1" s="684"/>
      <c r="D1" s="684"/>
      <c r="E1" s="684"/>
      <c r="F1" s="684"/>
      <c r="G1" s="646" t="s">
        <v>94</v>
      </c>
      <c r="H1" s="646"/>
    </row>
    <row r="2" spans="1:10" ht="15">
      <c r="A2" s="72" t="s">
        <v>124</v>
      </c>
      <c r="B2" s="71"/>
      <c r="C2" s="73"/>
      <c r="D2" s="73"/>
      <c r="E2" s="73"/>
      <c r="F2" s="73"/>
      <c r="G2" s="644">
        <f>'ფორმა N1'!M2</f>
        <v>0</v>
      </c>
      <c r="H2" s="644"/>
    </row>
    <row r="3" spans="1:10" ht="15">
      <c r="A3" s="72"/>
      <c r="B3" s="72"/>
      <c r="C3" s="72"/>
      <c r="D3" s="72"/>
      <c r="E3" s="72"/>
      <c r="F3" s="72"/>
      <c r="G3" s="225"/>
      <c r="H3" s="225"/>
    </row>
    <row r="4" spans="1:10" ht="15">
      <c r="A4" s="73" t="s">
        <v>254</v>
      </c>
      <c r="B4" s="73"/>
      <c r="C4" s="73"/>
      <c r="D4" s="73"/>
      <c r="E4" s="73"/>
      <c r="F4" s="73"/>
      <c r="G4" s="72"/>
      <c r="H4" s="72"/>
    </row>
    <row r="5" spans="1:10" ht="15">
      <c r="A5" s="76">
        <f>'ფორმა N1'!D4</f>
        <v>0</v>
      </c>
      <c r="B5" s="76"/>
      <c r="C5" s="76"/>
      <c r="D5" s="76"/>
      <c r="E5" s="76"/>
      <c r="F5" s="76"/>
      <c r="G5" s="77"/>
      <c r="H5" s="77"/>
    </row>
    <row r="6" spans="1:10" ht="15">
      <c r="A6" s="73"/>
      <c r="B6" s="73"/>
      <c r="C6" s="73"/>
      <c r="D6" s="73"/>
      <c r="E6" s="73"/>
      <c r="F6" s="73"/>
      <c r="G6" s="72"/>
      <c r="H6" s="72"/>
    </row>
    <row r="7" spans="1:10" ht="15">
      <c r="A7" s="224"/>
      <c r="B7" s="224"/>
      <c r="C7" s="224"/>
      <c r="D7" s="224"/>
      <c r="E7" s="224"/>
      <c r="F7" s="224"/>
      <c r="G7" s="74"/>
      <c r="H7" s="74"/>
    </row>
    <row r="8" spans="1:10" ht="30">
      <c r="A8" s="86" t="s">
        <v>64</v>
      </c>
      <c r="B8" s="86" t="s">
        <v>309</v>
      </c>
      <c r="C8" s="86" t="s">
        <v>310</v>
      </c>
      <c r="D8" s="86" t="s">
        <v>209</v>
      </c>
      <c r="E8" s="86" t="s">
        <v>315</v>
      </c>
      <c r="F8" s="86" t="s">
        <v>311</v>
      </c>
      <c r="G8" s="75" t="s">
        <v>10</v>
      </c>
      <c r="H8" s="75" t="s">
        <v>9</v>
      </c>
      <c r="J8" s="183" t="s">
        <v>314</v>
      </c>
    </row>
    <row r="9" spans="1:10" ht="15">
      <c r="A9" s="94"/>
      <c r="B9" s="94"/>
      <c r="C9" s="94"/>
      <c r="D9" s="94"/>
      <c r="E9" s="94"/>
      <c r="F9" s="94"/>
      <c r="G9" s="4"/>
      <c r="H9" s="4"/>
      <c r="J9" s="183" t="s">
        <v>0</v>
      </c>
    </row>
    <row r="10" spans="1:10" ht="15">
      <c r="A10" s="94"/>
      <c r="B10" s="94"/>
      <c r="C10" s="94"/>
      <c r="D10" s="94"/>
      <c r="E10" s="94"/>
      <c r="F10" s="94"/>
      <c r="G10" s="4"/>
      <c r="H10" s="4"/>
    </row>
    <row r="11" spans="1:10" ht="15">
      <c r="A11" s="83"/>
      <c r="B11" s="83"/>
      <c r="C11" s="83"/>
      <c r="D11" s="83"/>
      <c r="E11" s="83"/>
      <c r="F11" s="83"/>
      <c r="G11" s="4"/>
      <c r="H11" s="4"/>
    </row>
    <row r="12" spans="1:10" ht="15">
      <c r="A12" s="83"/>
      <c r="B12" s="83"/>
      <c r="C12" s="83"/>
      <c r="D12" s="83"/>
      <c r="E12" s="83"/>
      <c r="F12" s="83"/>
      <c r="G12" s="4"/>
      <c r="H12" s="4"/>
    </row>
    <row r="13" spans="1:10" ht="15">
      <c r="A13" s="83"/>
      <c r="B13" s="83"/>
      <c r="C13" s="83"/>
      <c r="D13" s="83"/>
      <c r="E13" s="83"/>
      <c r="F13" s="83"/>
      <c r="G13" s="4"/>
      <c r="H13" s="4"/>
    </row>
    <row r="14" spans="1:10" ht="15">
      <c r="A14" s="83"/>
      <c r="B14" s="83"/>
      <c r="C14" s="83"/>
      <c r="D14" s="83"/>
      <c r="E14" s="83"/>
      <c r="F14" s="83"/>
      <c r="G14" s="4"/>
      <c r="H14" s="4"/>
    </row>
    <row r="15" spans="1:10" ht="15">
      <c r="A15" s="83"/>
      <c r="B15" s="83"/>
      <c r="C15" s="83"/>
      <c r="D15" s="83"/>
      <c r="E15" s="83"/>
      <c r="F15" s="83"/>
      <c r="G15" s="4"/>
      <c r="H15" s="4"/>
    </row>
    <row r="16" spans="1:10" ht="15">
      <c r="A16" s="83"/>
      <c r="B16" s="83"/>
      <c r="C16" s="83"/>
      <c r="D16" s="83"/>
      <c r="E16" s="83"/>
      <c r="F16" s="83"/>
      <c r="G16" s="4"/>
      <c r="H16" s="4"/>
    </row>
    <row r="17" spans="1:8" ht="15">
      <c r="A17" s="83"/>
      <c r="B17" s="83"/>
      <c r="C17" s="83"/>
      <c r="D17" s="83"/>
      <c r="E17" s="83"/>
      <c r="F17" s="83"/>
      <c r="G17" s="4"/>
      <c r="H17" s="4"/>
    </row>
    <row r="18" spans="1:8" ht="15">
      <c r="A18" s="83"/>
      <c r="B18" s="83"/>
      <c r="C18" s="83"/>
      <c r="D18" s="83"/>
      <c r="E18" s="83"/>
      <c r="F18" s="83"/>
      <c r="G18" s="4"/>
      <c r="H18" s="4"/>
    </row>
    <row r="19" spans="1:8" ht="15">
      <c r="A19" s="83"/>
      <c r="B19" s="83"/>
      <c r="C19" s="83"/>
      <c r="D19" s="83"/>
      <c r="E19" s="83"/>
      <c r="F19" s="83"/>
      <c r="G19" s="4"/>
      <c r="H19" s="4"/>
    </row>
    <row r="20" spans="1:8" ht="15">
      <c r="A20" s="83"/>
      <c r="B20" s="83"/>
      <c r="C20" s="83"/>
      <c r="D20" s="83"/>
      <c r="E20" s="83"/>
      <c r="F20" s="83"/>
      <c r="G20" s="4"/>
      <c r="H20" s="4"/>
    </row>
    <row r="21" spans="1:8" ht="15">
      <c r="A21" s="83"/>
      <c r="B21" s="83"/>
      <c r="C21" s="83"/>
      <c r="D21" s="83"/>
      <c r="E21" s="83"/>
      <c r="F21" s="83"/>
      <c r="G21" s="4"/>
      <c r="H21" s="4"/>
    </row>
    <row r="22" spans="1:8" ht="15">
      <c r="A22" s="83"/>
      <c r="B22" s="83"/>
      <c r="C22" s="83"/>
      <c r="D22" s="83"/>
      <c r="E22" s="83"/>
      <c r="F22" s="83"/>
      <c r="G22" s="4"/>
      <c r="H22" s="4"/>
    </row>
    <row r="23" spans="1:8" ht="15">
      <c r="A23" s="83"/>
      <c r="B23" s="83"/>
      <c r="C23" s="83"/>
      <c r="D23" s="83"/>
      <c r="E23" s="83"/>
      <c r="F23" s="83"/>
      <c r="G23" s="4"/>
      <c r="H23" s="4"/>
    </row>
    <row r="24" spans="1:8" ht="15">
      <c r="A24" s="83"/>
      <c r="B24" s="83"/>
      <c r="C24" s="83"/>
      <c r="D24" s="83"/>
      <c r="E24" s="83"/>
      <c r="F24" s="83"/>
      <c r="G24" s="4"/>
      <c r="H24" s="4"/>
    </row>
    <row r="25" spans="1:8" ht="15">
      <c r="A25" s="83"/>
      <c r="B25" s="83"/>
      <c r="C25" s="83"/>
      <c r="D25" s="83"/>
      <c r="E25" s="83"/>
      <c r="F25" s="83"/>
      <c r="G25" s="4"/>
      <c r="H25" s="4"/>
    </row>
    <row r="26" spans="1:8" ht="15">
      <c r="A26" s="83"/>
      <c r="B26" s="83"/>
      <c r="C26" s="83"/>
      <c r="D26" s="83"/>
      <c r="E26" s="83"/>
      <c r="F26" s="83"/>
      <c r="G26" s="4"/>
      <c r="H26" s="4"/>
    </row>
    <row r="27" spans="1:8" ht="15">
      <c r="A27" s="83"/>
      <c r="B27" s="83"/>
      <c r="C27" s="83"/>
      <c r="D27" s="83"/>
      <c r="E27" s="83"/>
      <c r="F27" s="83"/>
      <c r="G27" s="4"/>
      <c r="H27" s="4"/>
    </row>
    <row r="28" spans="1:8" ht="15">
      <c r="A28" s="83"/>
      <c r="B28" s="83"/>
      <c r="C28" s="83"/>
      <c r="D28" s="83"/>
      <c r="E28" s="83"/>
      <c r="F28" s="83"/>
      <c r="G28" s="4"/>
      <c r="H28" s="4"/>
    </row>
    <row r="29" spans="1:8" ht="15">
      <c r="A29" s="83"/>
      <c r="B29" s="83"/>
      <c r="C29" s="83"/>
      <c r="D29" s="83"/>
      <c r="E29" s="83"/>
      <c r="F29" s="83"/>
      <c r="G29" s="4"/>
      <c r="H29" s="4"/>
    </row>
    <row r="30" spans="1:8" ht="15">
      <c r="A30" s="83"/>
      <c r="B30" s="83"/>
      <c r="C30" s="83"/>
      <c r="D30" s="83"/>
      <c r="E30" s="83"/>
      <c r="F30" s="83"/>
      <c r="G30" s="4"/>
      <c r="H30" s="4"/>
    </row>
    <row r="31" spans="1:8" ht="15">
      <c r="A31" s="83"/>
      <c r="B31" s="83"/>
      <c r="C31" s="83"/>
      <c r="D31" s="83"/>
      <c r="E31" s="83"/>
      <c r="F31" s="83"/>
      <c r="G31" s="4"/>
      <c r="H31" s="4"/>
    </row>
    <row r="32" spans="1:8" ht="15">
      <c r="A32" s="83"/>
      <c r="B32" s="83"/>
      <c r="C32" s="83"/>
      <c r="D32" s="83"/>
      <c r="E32" s="83"/>
      <c r="F32" s="83"/>
      <c r="G32" s="4"/>
      <c r="H32" s="4"/>
    </row>
    <row r="33" spans="1:9" ht="15">
      <c r="A33" s="83"/>
      <c r="B33" s="83"/>
      <c r="C33" s="83"/>
      <c r="D33" s="83"/>
      <c r="E33" s="83"/>
      <c r="F33" s="83"/>
      <c r="G33" s="4"/>
      <c r="H33" s="4"/>
    </row>
    <row r="34" spans="1:9" ht="15">
      <c r="A34" s="83"/>
      <c r="B34" s="95"/>
      <c r="C34" s="95"/>
      <c r="D34" s="95"/>
      <c r="E34" s="95"/>
      <c r="F34" s="95" t="s">
        <v>313</v>
      </c>
      <c r="G34" s="82">
        <f>SUM(G9:G33)</f>
        <v>0</v>
      </c>
      <c r="H34" s="82">
        <f>SUM(H9:H33)</f>
        <v>0</v>
      </c>
    </row>
    <row r="35" spans="1:9" ht="15">
      <c r="A35" s="181"/>
      <c r="B35" s="181"/>
      <c r="C35" s="181"/>
      <c r="D35" s="181"/>
      <c r="E35" s="181"/>
      <c r="F35" s="181"/>
      <c r="G35" s="181"/>
      <c r="H35" s="146"/>
      <c r="I35" s="146"/>
    </row>
    <row r="36" spans="1:9" ht="15">
      <c r="A36" s="667" t="s">
        <v>512</v>
      </c>
      <c r="B36" s="667"/>
      <c r="C36" s="667"/>
      <c r="D36" s="667"/>
      <c r="E36" s="667"/>
      <c r="F36" s="667"/>
      <c r="G36" s="667"/>
      <c r="H36" s="667"/>
      <c r="I36" s="146"/>
    </row>
    <row r="37" spans="1:9" ht="15">
      <c r="A37" s="182"/>
      <c r="B37" s="182"/>
      <c r="C37" s="181"/>
      <c r="D37" s="181"/>
      <c r="E37" s="181"/>
      <c r="F37" s="181"/>
      <c r="G37" s="181"/>
      <c r="H37" s="146"/>
      <c r="I37" s="146"/>
    </row>
    <row r="38" spans="1:9" ht="15">
      <c r="A38" s="182"/>
      <c r="B38" s="182"/>
      <c r="C38" s="146"/>
      <c r="D38" s="146"/>
      <c r="E38" s="146"/>
      <c r="F38" s="146"/>
      <c r="G38" s="146"/>
      <c r="H38" s="146"/>
      <c r="I38" s="146"/>
    </row>
    <row r="39" spans="1:9">
      <c r="A39" s="180"/>
      <c r="B39" s="180"/>
      <c r="C39" s="180"/>
      <c r="D39" s="180"/>
      <c r="E39" s="180"/>
      <c r="F39" s="180"/>
      <c r="G39" s="180"/>
      <c r="H39" s="180"/>
      <c r="I39" s="180"/>
    </row>
    <row r="40" spans="1:9" ht="15">
      <c r="A40" s="151" t="s">
        <v>93</v>
      </c>
      <c r="B40" s="151"/>
      <c r="C40" s="146"/>
      <c r="D40" s="146"/>
      <c r="E40" s="146"/>
      <c r="F40" s="146"/>
      <c r="G40" s="146"/>
      <c r="H40" s="146"/>
      <c r="I40" s="146"/>
    </row>
    <row r="41" spans="1:9" ht="15">
      <c r="A41" s="146"/>
      <c r="B41" s="146"/>
      <c r="C41" s="146"/>
      <c r="D41" s="146"/>
      <c r="E41" s="146"/>
      <c r="F41" s="146"/>
      <c r="G41" s="146"/>
      <c r="H41" s="146"/>
      <c r="I41" s="146"/>
    </row>
    <row r="42" spans="1:9" ht="15">
      <c r="A42" s="146"/>
      <c r="B42" s="146"/>
      <c r="C42" s="146"/>
      <c r="D42" s="146"/>
      <c r="E42" s="146"/>
      <c r="F42" s="146"/>
      <c r="G42" s="146"/>
      <c r="H42" s="146"/>
      <c r="I42" s="152"/>
    </row>
    <row r="43" spans="1:9" ht="15">
      <c r="A43" s="151"/>
      <c r="B43" s="151"/>
      <c r="C43" s="151" t="s">
        <v>371</v>
      </c>
      <c r="D43" s="151"/>
      <c r="E43" s="181"/>
      <c r="F43" s="151"/>
      <c r="G43" s="151"/>
      <c r="H43" s="146"/>
      <c r="I43" s="152"/>
    </row>
    <row r="44" spans="1:9" ht="15">
      <c r="A44" s="146"/>
      <c r="B44" s="146"/>
      <c r="C44" s="146" t="s">
        <v>250</v>
      </c>
      <c r="D44" s="146"/>
      <c r="E44" s="146"/>
      <c r="F44" s="146"/>
      <c r="G44" s="146"/>
      <c r="H44" s="146"/>
      <c r="I44" s="152"/>
    </row>
    <row r="45" spans="1:9">
      <c r="A45" s="153"/>
      <c r="B45" s="153"/>
      <c r="C45" s="153" t="s">
        <v>123</v>
      </c>
      <c r="D45" s="153"/>
      <c r="E45" s="153"/>
      <c r="F45" s="153"/>
      <c r="G45" s="153"/>
    </row>
  </sheetData>
  <mergeCells count="4">
    <mergeCell ref="G1:H1"/>
    <mergeCell ref="G2:H2"/>
    <mergeCell ref="A1:F1"/>
    <mergeCell ref="A36:H36"/>
  </mergeCells>
  <printOptions gridLines="1"/>
  <pageMargins left="0.25" right="0.25" top="0.75" bottom="0.75" header="0.3" footer="0.3"/>
  <pageSetup scale="83"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47"/>
  <sheetViews>
    <sheetView view="pageBreakPreview" topLeftCell="A22" zoomScale="80" zoomScaleSheetLayoutView="80" workbookViewId="0">
      <selection activeCell="J28" sqref="J28"/>
    </sheetView>
  </sheetViews>
  <sheetFormatPr defaultColWidth="9.140625" defaultRowHeight="12.75"/>
  <cols>
    <col min="1" max="1" width="5.42578125" style="183" customWidth="1"/>
    <col min="2" max="2" width="27.5703125" style="183" customWidth="1"/>
    <col min="3" max="3" width="19.28515625" style="183" customWidth="1"/>
    <col min="4" max="4" width="16.85546875" style="183" customWidth="1"/>
    <col min="5" max="5" width="13.140625" style="183" customWidth="1"/>
    <col min="6" max="6" width="17" style="183" customWidth="1"/>
    <col min="7" max="7" width="13.7109375" style="183" customWidth="1"/>
    <col min="8" max="8" width="19.42578125" style="183" bestFit="1" customWidth="1"/>
    <col min="9" max="9" width="18.5703125" style="183" bestFit="1" customWidth="1"/>
    <col min="10" max="10" width="16.7109375" style="183" customWidth="1"/>
    <col min="11" max="11" width="17.7109375" style="183" customWidth="1"/>
    <col min="12" max="12" width="12.85546875" style="183" customWidth="1"/>
    <col min="13" max="16384" width="9.140625" style="183"/>
  </cols>
  <sheetData>
    <row r="2" spans="1:12" ht="15">
      <c r="A2" s="671" t="s">
        <v>390</v>
      </c>
      <c r="B2" s="671"/>
      <c r="C2" s="671"/>
      <c r="D2" s="671"/>
      <c r="E2" s="388"/>
      <c r="F2" s="73"/>
      <c r="G2" s="73"/>
      <c r="H2" s="73"/>
      <c r="I2" s="73"/>
      <c r="J2" s="391"/>
      <c r="K2" s="390"/>
      <c r="L2" s="390" t="s">
        <v>94</v>
      </c>
    </row>
    <row r="3" spans="1:12" ht="15">
      <c r="A3" s="72" t="s">
        <v>124</v>
      </c>
      <c r="B3" s="71"/>
      <c r="C3" s="73"/>
      <c r="D3" s="73"/>
      <c r="E3" s="73"/>
      <c r="F3" s="73"/>
      <c r="G3" s="73"/>
      <c r="H3" s="73"/>
      <c r="I3" s="73"/>
      <c r="J3" s="391"/>
      <c r="K3" s="644">
        <f>'ფორმა N1'!M2</f>
        <v>0</v>
      </c>
      <c r="L3" s="644"/>
    </row>
    <row r="4" spans="1:12" ht="15">
      <c r="A4" s="72"/>
      <c r="B4" s="72"/>
      <c r="C4" s="71"/>
      <c r="D4" s="71"/>
      <c r="E4" s="71"/>
      <c r="F4" s="71"/>
      <c r="G4" s="71"/>
      <c r="H4" s="71"/>
      <c r="I4" s="71"/>
      <c r="J4" s="391"/>
      <c r="K4" s="391"/>
      <c r="L4" s="391"/>
    </row>
    <row r="5" spans="1:12" ht="15">
      <c r="A5" s="73" t="s">
        <v>254</v>
      </c>
      <c r="B5" s="73"/>
      <c r="C5" s="73"/>
      <c r="D5" s="73"/>
      <c r="E5" s="73"/>
      <c r="F5" s="73"/>
      <c r="G5" s="73"/>
      <c r="H5" s="73"/>
      <c r="I5" s="73"/>
      <c r="J5" s="72"/>
      <c r="K5" s="72"/>
      <c r="L5" s="72"/>
    </row>
    <row r="6" spans="1:12" ht="15">
      <c r="A6" s="76">
        <f>'ფორმა N1'!D4</f>
        <v>0</v>
      </c>
      <c r="B6" s="76"/>
      <c r="C6" s="76"/>
      <c r="D6" s="76"/>
      <c r="E6" s="76"/>
      <c r="F6" s="76"/>
      <c r="G6" s="76"/>
      <c r="H6" s="76"/>
      <c r="I6" s="76"/>
      <c r="J6" s="77"/>
      <c r="K6" s="77"/>
    </row>
    <row r="7" spans="1:12" ht="15">
      <c r="A7" s="73"/>
      <c r="B7" s="73"/>
      <c r="C7" s="73"/>
      <c r="D7" s="73"/>
      <c r="E7" s="73"/>
      <c r="F7" s="73"/>
      <c r="G7" s="73"/>
      <c r="H7" s="73"/>
      <c r="I7" s="73"/>
      <c r="J7" s="72"/>
      <c r="K7" s="72"/>
      <c r="L7" s="72"/>
    </row>
    <row r="8" spans="1:12" ht="15">
      <c r="A8" s="386"/>
      <c r="B8" s="386"/>
      <c r="C8" s="386"/>
      <c r="D8" s="386"/>
      <c r="E8" s="386"/>
      <c r="F8" s="386"/>
      <c r="G8" s="386"/>
      <c r="H8" s="386"/>
      <c r="I8" s="386"/>
      <c r="J8" s="74"/>
      <c r="K8" s="74"/>
      <c r="L8" s="74"/>
    </row>
    <row r="9" spans="1:12" ht="45">
      <c r="A9" s="86" t="s">
        <v>64</v>
      </c>
      <c r="B9" s="86" t="s">
        <v>391</v>
      </c>
      <c r="C9" s="86" t="s">
        <v>392</v>
      </c>
      <c r="D9" s="86" t="s">
        <v>393</v>
      </c>
      <c r="E9" s="86" t="s">
        <v>394</v>
      </c>
      <c r="F9" s="86" t="s">
        <v>395</v>
      </c>
      <c r="G9" s="86" t="s">
        <v>396</v>
      </c>
      <c r="H9" s="86" t="s">
        <v>458</v>
      </c>
      <c r="I9" s="86" t="s">
        <v>397</v>
      </c>
      <c r="J9" s="86" t="s">
        <v>398</v>
      </c>
      <c r="K9" s="86" t="s">
        <v>399</v>
      </c>
      <c r="L9" s="86" t="s">
        <v>293</v>
      </c>
    </row>
    <row r="10" spans="1:12" ht="15">
      <c r="A10" s="94">
        <v>1</v>
      </c>
      <c r="B10" s="535"/>
      <c r="C10" s="94"/>
      <c r="D10" s="94"/>
      <c r="E10" s="94"/>
      <c r="F10" s="94"/>
      <c r="G10" s="94"/>
      <c r="H10" s="94"/>
      <c r="I10" s="94"/>
      <c r="J10" s="4"/>
      <c r="K10" s="4"/>
      <c r="L10" s="94"/>
    </row>
    <row r="11" spans="1:12" ht="15">
      <c r="A11" s="94">
        <v>2</v>
      </c>
      <c r="B11" s="535"/>
      <c r="C11" s="94"/>
      <c r="D11" s="94"/>
      <c r="E11" s="94"/>
      <c r="F11" s="94"/>
      <c r="G11" s="94"/>
      <c r="H11" s="94"/>
      <c r="I11" s="94"/>
      <c r="J11" s="4"/>
      <c r="K11" s="4"/>
      <c r="L11" s="94"/>
    </row>
    <row r="12" spans="1:12" ht="15">
      <c r="A12" s="94">
        <v>3</v>
      </c>
      <c r="B12" s="535"/>
      <c r="C12" s="83"/>
      <c r="D12" s="83"/>
      <c r="E12" s="83"/>
      <c r="F12" s="83"/>
      <c r="G12" s="83"/>
      <c r="H12" s="83"/>
      <c r="I12" s="83"/>
      <c r="J12" s="4"/>
      <c r="K12" s="4"/>
      <c r="L12" s="83"/>
    </row>
    <row r="13" spans="1:12" ht="15">
      <c r="A13" s="94">
        <v>4</v>
      </c>
      <c r="B13" s="535"/>
      <c r="C13" s="83"/>
      <c r="D13" s="83"/>
      <c r="E13" s="83"/>
      <c r="F13" s="83"/>
      <c r="G13" s="83"/>
      <c r="H13" s="83"/>
      <c r="I13" s="83"/>
      <c r="J13" s="4"/>
      <c r="K13" s="4"/>
      <c r="L13" s="83"/>
    </row>
    <row r="14" spans="1:12" ht="15">
      <c r="A14" s="94">
        <v>5</v>
      </c>
      <c r="B14" s="535"/>
      <c r="C14" s="83"/>
      <c r="D14" s="83"/>
      <c r="E14" s="83"/>
      <c r="F14" s="83"/>
      <c r="G14" s="83"/>
      <c r="H14" s="83"/>
      <c r="I14" s="83"/>
      <c r="J14" s="4"/>
      <c r="K14" s="4"/>
      <c r="L14" s="83"/>
    </row>
    <row r="15" spans="1:12" ht="15">
      <c r="A15" s="94">
        <v>6</v>
      </c>
      <c r="B15" s="535"/>
      <c r="C15" s="83"/>
      <c r="D15" s="83"/>
      <c r="E15" s="83"/>
      <c r="F15" s="83"/>
      <c r="G15" s="83"/>
      <c r="H15" s="83"/>
      <c r="I15" s="83"/>
      <c r="J15" s="4"/>
      <c r="K15" s="4"/>
      <c r="L15" s="83"/>
    </row>
    <row r="16" spans="1:12" ht="15">
      <c r="A16" s="94">
        <v>7</v>
      </c>
      <c r="B16" s="535"/>
      <c r="C16" s="83"/>
      <c r="D16" s="83"/>
      <c r="E16" s="83"/>
      <c r="F16" s="83"/>
      <c r="G16" s="83"/>
      <c r="H16" s="83"/>
      <c r="I16" s="83"/>
      <c r="J16" s="4"/>
      <c r="K16" s="4"/>
      <c r="L16" s="83"/>
    </row>
    <row r="17" spans="1:12" ht="15">
      <c r="A17" s="94">
        <v>8</v>
      </c>
      <c r="B17" s="535"/>
      <c r="C17" s="83"/>
      <c r="D17" s="83"/>
      <c r="E17" s="83"/>
      <c r="F17" s="83"/>
      <c r="G17" s="83"/>
      <c r="H17" s="83"/>
      <c r="I17" s="83"/>
      <c r="J17" s="4"/>
      <c r="K17" s="4"/>
      <c r="L17" s="83"/>
    </row>
    <row r="18" spans="1:12" ht="15">
      <c r="A18" s="94">
        <v>9</v>
      </c>
      <c r="B18" s="535"/>
      <c r="C18" s="83"/>
      <c r="D18" s="83"/>
      <c r="E18" s="83"/>
      <c r="F18" s="83"/>
      <c r="G18" s="83"/>
      <c r="H18" s="83"/>
      <c r="I18" s="83"/>
      <c r="J18" s="4"/>
      <c r="K18" s="4"/>
      <c r="L18" s="83"/>
    </row>
    <row r="19" spans="1:12" ht="15">
      <c r="A19" s="94">
        <v>10</v>
      </c>
      <c r="B19" s="535"/>
      <c r="C19" s="83"/>
      <c r="D19" s="83"/>
      <c r="E19" s="83"/>
      <c r="F19" s="83"/>
      <c r="G19" s="83"/>
      <c r="H19" s="83"/>
      <c r="I19" s="83"/>
      <c r="J19" s="4"/>
      <c r="K19" s="4"/>
      <c r="L19" s="83"/>
    </row>
    <row r="20" spans="1:12" ht="15">
      <c r="A20" s="94">
        <v>11</v>
      </c>
      <c r="B20" s="535"/>
      <c r="C20" s="83"/>
      <c r="D20" s="83"/>
      <c r="E20" s="83"/>
      <c r="F20" s="83"/>
      <c r="G20" s="83"/>
      <c r="H20" s="83"/>
      <c r="I20" s="83"/>
      <c r="J20" s="4"/>
      <c r="K20" s="4"/>
      <c r="L20" s="83"/>
    </row>
    <row r="21" spans="1:12" ht="15">
      <c r="A21" s="94">
        <v>12</v>
      </c>
      <c r="B21" s="535"/>
      <c r="C21" s="83"/>
      <c r="D21" s="83"/>
      <c r="E21" s="83"/>
      <c r="F21" s="83"/>
      <c r="G21" s="83"/>
      <c r="H21" s="83"/>
      <c r="I21" s="83"/>
      <c r="J21" s="4"/>
      <c r="K21" s="4"/>
      <c r="L21" s="83"/>
    </row>
    <row r="22" spans="1:12" ht="15">
      <c r="A22" s="94">
        <v>13</v>
      </c>
      <c r="B22" s="535"/>
      <c r="C22" s="83"/>
      <c r="D22" s="83"/>
      <c r="E22" s="83"/>
      <c r="F22" s="83"/>
      <c r="G22" s="83"/>
      <c r="H22" s="83"/>
      <c r="I22" s="83"/>
      <c r="J22" s="4"/>
      <c r="K22" s="4"/>
      <c r="L22" s="83"/>
    </row>
    <row r="23" spans="1:12" ht="15">
      <c r="A23" s="94">
        <v>14</v>
      </c>
      <c r="B23" s="535"/>
      <c r="C23" s="83"/>
      <c r="D23" s="83"/>
      <c r="E23" s="83"/>
      <c r="F23" s="83"/>
      <c r="G23" s="83"/>
      <c r="H23" s="83"/>
      <c r="I23" s="83"/>
      <c r="J23" s="4"/>
      <c r="K23" s="4"/>
      <c r="L23" s="83"/>
    </row>
    <row r="24" spans="1:12" ht="15">
      <c r="A24" s="94">
        <v>15</v>
      </c>
      <c r="B24" s="535"/>
      <c r="C24" s="83"/>
      <c r="D24" s="83"/>
      <c r="E24" s="83"/>
      <c r="F24" s="83"/>
      <c r="G24" s="83"/>
      <c r="H24" s="83"/>
      <c r="I24" s="83"/>
      <c r="J24" s="4"/>
      <c r="K24" s="4"/>
      <c r="L24" s="83"/>
    </row>
    <row r="25" spans="1:12" ht="15">
      <c r="A25" s="94">
        <v>16</v>
      </c>
      <c r="B25" s="535"/>
      <c r="C25" s="83"/>
      <c r="D25" s="83"/>
      <c r="E25" s="83"/>
      <c r="F25" s="83"/>
      <c r="G25" s="83"/>
      <c r="H25" s="83"/>
      <c r="I25" s="83"/>
      <c r="J25" s="4"/>
      <c r="K25" s="4"/>
      <c r="L25" s="83"/>
    </row>
    <row r="26" spans="1:12" ht="15">
      <c r="A26" s="94">
        <v>17</v>
      </c>
      <c r="B26" s="535"/>
      <c r="C26" s="83"/>
      <c r="D26" s="83"/>
      <c r="E26" s="83"/>
      <c r="F26" s="83"/>
      <c r="G26" s="83"/>
      <c r="H26" s="83"/>
      <c r="I26" s="83"/>
      <c r="J26" s="4"/>
      <c r="K26" s="4"/>
      <c r="L26" s="83"/>
    </row>
    <row r="27" spans="1:12" ht="15">
      <c r="A27" s="94">
        <v>18</v>
      </c>
      <c r="B27" s="535"/>
      <c r="C27" s="83"/>
      <c r="D27" s="83"/>
      <c r="E27" s="83"/>
      <c r="F27" s="83"/>
      <c r="G27" s="83"/>
      <c r="H27" s="83"/>
      <c r="I27" s="83"/>
      <c r="J27" s="4"/>
      <c r="K27" s="4"/>
      <c r="L27" s="83"/>
    </row>
    <row r="28" spans="1:12" ht="15">
      <c r="A28" s="94">
        <v>19</v>
      </c>
      <c r="B28" s="535"/>
      <c r="C28" s="83"/>
      <c r="D28" s="83"/>
      <c r="E28" s="83"/>
      <c r="F28" s="83"/>
      <c r="G28" s="83"/>
      <c r="H28" s="83"/>
      <c r="I28" s="83"/>
      <c r="J28" s="4"/>
      <c r="K28" s="4"/>
      <c r="L28" s="83"/>
    </row>
    <row r="29" spans="1:12" ht="15">
      <c r="A29" s="94">
        <v>20</v>
      </c>
      <c r="B29" s="535"/>
      <c r="C29" s="83"/>
      <c r="D29" s="83"/>
      <c r="E29" s="83"/>
      <c r="F29" s="83"/>
      <c r="G29" s="83"/>
      <c r="H29" s="83"/>
      <c r="I29" s="83"/>
      <c r="J29" s="4"/>
      <c r="K29" s="4"/>
      <c r="L29" s="83"/>
    </row>
    <row r="30" spans="1:12" ht="15">
      <c r="A30" s="94">
        <v>21</v>
      </c>
      <c r="B30" s="535"/>
      <c r="C30" s="83"/>
      <c r="D30" s="83"/>
      <c r="E30" s="83"/>
      <c r="F30" s="83"/>
      <c r="G30" s="83"/>
      <c r="H30" s="83"/>
      <c r="I30" s="83"/>
      <c r="J30" s="4"/>
      <c r="K30" s="4"/>
      <c r="L30" s="83"/>
    </row>
    <row r="31" spans="1:12" ht="15">
      <c r="A31" s="94">
        <v>22</v>
      </c>
      <c r="B31" s="535"/>
      <c r="C31" s="83"/>
      <c r="D31" s="83"/>
      <c r="E31" s="83"/>
      <c r="F31" s="83"/>
      <c r="G31" s="83"/>
      <c r="H31" s="83"/>
      <c r="I31" s="83"/>
      <c r="J31" s="4"/>
      <c r="K31" s="4"/>
      <c r="L31" s="83"/>
    </row>
    <row r="32" spans="1:12" ht="15">
      <c r="A32" s="94">
        <v>23</v>
      </c>
      <c r="B32" s="535"/>
      <c r="C32" s="83"/>
      <c r="D32" s="83"/>
      <c r="E32" s="83"/>
      <c r="F32" s="83"/>
      <c r="G32" s="83"/>
      <c r="H32" s="83"/>
      <c r="I32" s="83"/>
      <c r="J32" s="4"/>
      <c r="K32" s="4"/>
      <c r="L32" s="83"/>
    </row>
    <row r="33" spans="1:12" ht="15">
      <c r="A33" s="94">
        <v>24</v>
      </c>
      <c r="B33" s="535"/>
      <c r="C33" s="83"/>
      <c r="D33" s="83"/>
      <c r="E33" s="83"/>
      <c r="F33" s="83"/>
      <c r="G33" s="83"/>
      <c r="H33" s="83"/>
      <c r="I33" s="83"/>
      <c r="J33" s="4"/>
      <c r="K33" s="4"/>
      <c r="L33" s="83"/>
    </row>
    <row r="34" spans="1:12" ht="15">
      <c r="A34" s="83" t="s">
        <v>256</v>
      </c>
      <c r="B34" s="535"/>
      <c r="C34" s="83"/>
      <c r="D34" s="83"/>
      <c r="E34" s="83"/>
      <c r="F34" s="83"/>
      <c r="G34" s="83"/>
      <c r="H34" s="83"/>
      <c r="I34" s="83"/>
      <c r="J34" s="4"/>
      <c r="K34" s="4"/>
      <c r="L34" s="83"/>
    </row>
    <row r="35" spans="1:12" ht="15">
      <c r="A35" s="83"/>
      <c r="B35" s="535"/>
      <c r="C35" s="95"/>
      <c r="D35" s="95"/>
      <c r="E35" s="95"/>
      <c r="F35" s="95"/>
      <c r="G35" s="83"/>
      <c r="H35" s="83"/>
      <c r="I35" s="83"/>
      <c r="J35" s="83" t="s">
        <v>400</v>
      </c>
      <c r="K35" s="82">
        <f>SUM(K10:K34)</f>
        <v>0</v>
      </c>
      <c r="L35" s="83"/>
    </row>
    <row r="36" spans="1:12" ht="15">
      <c r="A36" s="181"/>
      <c r="B36" s="181"/>
      <c r="C36" s="181"/>
      <c r="D36" s="181"/>
      <c r="E36" s="181"/>
      <c r="F36" s="181"/>
      <c r="G36" s="181"/>
      <c r="H36" s="181"/>
      <c r="I36" s="181"/>
      <c r="J36" s="181"/>
      <c r="K36" s="146"/>
    </row>
    <row r="37" spans="1:12" ht="26.25" customHeight="1">
      <c r="A37" s="676" t="s">
        <v>568</v>
      </c>
      <c r="B37" s="676"/>
      <c r="C37" s="676"/>
      <c r="D37" s="676"/>
      <c r="E37" s="676"/>
      <c r="F37" s="676"/>
      <c r="G37" s="676"/>
      <c r="H37" s="676"/>
      <c r="I37" s="676"/>
      <c r="J37" s="676"/>
      <c r="K37" s="676"/>
      <c r="L37" s="676"/>
    </row>
    <row r="38" spans="1:12" ht="15">
      <c r="A38" s="668" t="s">
        <v>504</v>
      </c>
      <c r="B38" s="668"/>
      <c r="C38" s="668"/>
      <c r="D38" s="668"/>
      <c r="E38" s="668"/>
      <c r="F38" s="668"/>
      <c r="G38" s="668"/>
      <c r="H38" s="668"/>
      <c r="I38" s="668"/>
      <c r="J38" s="668"/>
      <c r="K38" s="668"/>
      <c r="L38" s="668"/>
    </row>
    <row r="39" spans="1:12" ht="15">
      <c r="A39" s="668" t="s">
        <v>526</v>
      </c>
      <c r="B39" s="668"/>
      <c r="C39" s="668"/>
      <c r="D39" s="668"/>
      <c r="E39" s="668"/>
      <c r="F39" s="668"/>
      <c r="G39" s="668"/>
      <c r="H39" s="668"/>
      <c r="I39" s="668"/>
      <c r="J39" s="668"/>
      <c r="K39" s="668"/>
      <c r="L39" s="668"/>
    </row>
    <row r="40" spans="1:12" ht="15">
      <c r="A40" s="668" t="s">
        <v>513</v>
      </c>
      <c r="B40" s="668"/>
      <c r="C40" s="668"/>
      <c r="D40" s="668"/>
      <c r="E40" s="668"/>
      <c r="F40" s="668"/>
      <c r="G40" s="668"/>
      <c r="H40" s="668"/>
      <c r="I40" s="668"/>
      <c r="J40" s="668"/>
      <c r="K40" s="668"/>
      <c r="L40" s="668"/>
    </row>
    <row r="41" spans="1:12" ht="34.5" customHeight="1">
      <c r="A41" s="669" t="s">
        <v>506</v>
      </c>
      <c r="B41" s="669"/>
      <c r="C41" s="669"/>
      <c r="D41" s="669"/>
      <c r="E41" s="669"/>
      <c r="F41" s="669"/>
      <c r="G41" s="669"/>
      <c r="H41" s="669"/>
      <c r="I41" s="669"/>
      <c r="J41" s="669"/>
      <c r="K41" s="669"/>
      <c r="L41" s="669"/>
    </row>
    <row r="42" spans="1:12" s="478" customFormat="1" ht="15" customHeight="1">
      <c r="A42" s="685"/>
      <c r="B42" s="685"/>
      <c r="C42" s="685"/>
      <c r="D42" s="685"/>
      <c r="E42" s="685"/>
      <c r="F42" s="685"/>
      <c r="G42" s="685"/>
      <c r="H42" s="685"/>
      <c r="I42" s="685"/>
      <c r="J42" s="685"/>
      <c r="K42" s="685"/>
      <c r="L42" s="685"/>
    </row>
    <row r="43" spans="1:12" ht="15">
      <c r="A43" s="672" t="s">
        <v>93</v>
      </c>
      <c r="B43" s="672"/>
      <c r="C43" s="536"/>
      <c r="D43" s="537"/>
      <c r="E43" s="537"/>
      <c r="F43" s="536"/>
      <c r="G43" s="536"/>
      <c r="H43" s="536"/>
      <c r="I43" s="536"/>
      <c r="J43" s="536"/>
      <c r="K43" s="146"/>
    </row>
    <row r="44" spans="1:12" ht="15">
      <c r="A44" s="536"/>
      <c r="B44" s="537"/>
      <c r="C44" s="536"/>
      <c r="D44" s="537"/>
      <c r="E44" s="537"/>
      <c r="F44" s="536"/>
      <c r="G44" s="536"/>
      <c r="H44" s="536"/>
      <c r="I44" s="536"/>
      <c r="J44" s="538"/>
      <c r="K44" s="146"/>
    </row>
    <row r="45" spans="1:12" ht="15">
      <c r="A45" s="536"/>
      <c r="B45" s="537"/>
      <c r="C45" s="673" t="s">
        <v>248</v>
      </c>
      <c r="D45" s="673"/>
      <c r="E45" s="539"/>
      <c r="F45" s="540"/>
      <c r="G45" s="674" t="s">
        <v>401</v>
      </c>
      <c r="H45" s="674"/>
      <c r="I45" s="674"/>
      <c r="J45" s="541"/>
      <c r="K45" s="146"/>
    </row>
    <row r="46" spans="1:12" ht="15">
      <c r="A46" s="536"/>
      <c r="B46" s="537"/>
      <c r="C46" s="536"/>
      <c r="D46" s="537"/>
      <c r="E46" s="537"/>
      <c r="F46" s="536"/>
      <c r="G46" s="675"/>
      <c r="H46" s="675"/>
      <c r="I46" s="675"/>
      <c r="J46" s="541"/>
      <c r="K46" s="146"/>
    </row>
    <row r="47" spans="1:12" ht="15">
      <c r="A47" s="536"/>
      <c r="B47" s="537"/>
      <c r="C47" s="670" t="s">
        <v>123</v>
      </c>
      <c r="D47" s="670"/>
      <c r="E47" s="539"/>
      <c r="F47" s="540"/>
      <c r="G47" s="536"/>
      <c r="H47" s="536"/>
      <c r="I47" s="536"/>
      <c r="J47" s="536"/>
      <c r="K47" s="146"/>
    </row>
  </sheetData>
  <mergeCells count="12">
    <mergeCell ref="C47:D47"/>
    <mergeCell ref="A2:D2"/>
    <mergeCell ref="K3:L3"/>
    <mergeCell ref="A43:B43"/>
    <mergeCell ref="C45:D45"/>
    <mergeCell ref="G45:I46"/>
    <mergeCell ref="A37:L37"/>
    <mergeCell ref="A38:L38"/>
    <mergeCell ref="A39:L39"/>
    <mergeCell ref="A40:L40"/>
    <mergeCell ref="A41:L41"/>
    <mergeCell ref="A42:L42"/>
  </mergeCells>
  <dataValidations count="1">
    <dataValidation type="list" allowBlank="1" showInputMessage="1" showErrorMessage="1" sqref="B10:B35">
      <formula1>"სატელევიზიო რეკლამის ხარჯი,ბეჭდური რეკლამი ხარჯი,ინტერნეტ-რეკლამს ხრჯი,ბრენდირებული აქსესუარებით რკლამის ხარჯი,სხვა სარეკლამო ხარჯები,ბილბორდი,ლაით ბოქსი,ქუჩაში დამონტაჟებული ეკრანი,სატრანსპორტო საშუალებებზე განთავსებული რეკლამა, რადიო რეკლამა"</formula1>
    </dataValidation>
  </dataValidations>
  <printOptions gridLines="1"/>
  <pageMargins left="0.19684820647419099" right="0.19684820647419099" top="0.19684820647419099" bottom="0.19684820647419099" header="0.15748031496063" footer="0.15748031496063"/>
  <pageSetup scale="69"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I93"/>
  <sheetViews>
    <sheetView showGridLines="0" view="pageBreakPreview" topLeftCell="A73" zoomScale="80" zoomScaleNormal="100" zoomScaleSheetLayoutView="80" workbookViewId="0">
      <selection activeCell="C11" sqref="C11"/>
    </sheetView>
  </sheetViews>
  <sheetFormatPr defaultColWidth="9.140625" defaultRowHeight="15"/>
  <cols>
    <col min="1" max="1" width="12.85546875" style="27" customWidth="1"/>
    <col min="2" max="2" width="65.5703125" style="26" customWidth="1"/>
    <col min="3" max="4" width="14.85546875" style="2" customWidth="1"/>
    <col min="5" max="5" width="0.85546875" style="2" customWidth="1"/>
    <col min="6" max="16384" width="9.140625" style="2"/>
  </cols>
  <sheetData>
    <row r="1" spans="1:5">
      <c r="A1" s="71" t="s">
        <v>567</v>
      </c>
      <c r="B1" s="114"/>
      <c r="C1" s="686" t="s">
        <v>182</v>
      </c>
      <c r="D1" s="686"/>
      <c r="E1" s="100"/>
    </row>
    <row r="2" spans="1:5">
      <c r="A2" s="72" t="s">
        <v>124</v>
      </c>
      <c r="B2" s="114"/>
      <c r="C2" s="73"/>
      <c r="D2" s="179">
        <f>'ფორმა N1'!M2</f>
        <v>0</v>
      </c>
      <c r="E2" s="100"/>
    </row>
    <row r="3" spans="1:5">
      <c r="A3" s="109"/>
      <c r="B3" s="114"/>
      <c r="C3" s="73"/>
      <c r="D3" s="73"/>
      <c r="E3" s="100"/>
    </row>
    <row r="4" spans="1:5">
      <c r="A4" s="72" t="str">
        <f>'ფორმა N2'!A4</f>
        <v>ანგარიშვალდებული პირის დასახელება:</v>
      </c>
      <c r="B4" s="72"/>
      <c r="C4" s="72"/>
      <c r="D4" s="72"/>
      <c r="E4" s="103"/>
    </row>
    <row r="5" spans="1:5">
      <c r="A5" s="112">
        <f>'ფორმა N1'!D4</f>
        <v>0</v>
      </c>
      <c r="B5" s="113"/>
      <c r="C5" s="113"/>
      <c r="D5" s="57"/>
      <c r="E5" s="103"/>
    </row>
    <row r="6" spans="1:5">
      <c r="A6" s="73"/>
      <c r="B6" s="72"/>
      <c r="C6" s="72"/>
      <c r="D6" s="72"/>
      <c r="E6" s="103"/>
    </row>
    <row r="7" spans="1:5">
      <c r="A7" s="108"/>
      <c r="B7" s="115"/>
      <c r="C7" s="116"/>
      <c r="D7" s="116"/>
      <c r="E7" s="100"/>
    </row>
    <row r="8" spans="1:5" ht="45">
      <c r="A8" s="117" t="s">
        <v>97</v>
      </c>
      <c r="B8" s="117" t="s">
        <v>174</v>
      </c>
      <c r="C8" s="117" t="s">
        <v>282</v>
      </c>
      <c r="D8" s="117" t="s">
        <v>238</v>
      </c>
      <c r="E8" s="100"/>
    </row>
    <row r="9" spans="1:5">
      <c r="A9" s="47"/>
      <c r="B9" s="48"/>
      <c r="C9" s="141"/>
      <c r="D9" s="141"/>
      <c r="E9" s="100"/>
    </row>
    <row r="10" spans="1:5">
      <c r="A10" s="49" t="s">
        <v>175</v>
      </c>
      <c r="B10" s="50"/>
      <c r="C10" s="118">
        <f>SUM(C11,C34)</f>
        <v>0</v>
      </c>
      <c r="D10" s="118">
        <f>SUM(D11,D34)</f>
        <v>0</v>
      </c>
      <c r="E10" s="100"/>
    </row>
    <row r="11" spans="1:5">
      <c r="A11" s="51" t="s">
        <v>176</v>
      </c>
      <c r="B11" s="52"/>
      <c r="C11" s="81">
        <f>SUM(C12:C32)</f>
        <v>0</v>
      </c>
      <c r="D11" s="81">
        <f>SUM(D12:D32)</f>
        <v>0</v>
      </c>
      <c r="E11" s="100"/>
    </row>
    <row r="12" spans="1:5">
      <c r="A12" s="55">
        <v>1110</v>
      </c>
      <c r="B12" s="54" t="s">
        <v>126</v>
      </c>
      <c r="C12" s="8"/>
      <c r="D12" s="8"/>
      <c r="E12" s="100"/>
    </row>
    <row r="13" spans="1:5">
      <c r="A13" s="55">
        <v>1120</v>
      </c>
      <c r="B13" s="54" t="s">
        <v>127</v>
      </c>
      <c r="C13" s="8"/>
      <c r="D13" s="8"/>
      <c r="E13" s="100"/>
    </row>
    <row r="14" spans="1:5">
      <c r="A14" s="55">
        <v>1211</v>
      </c>
      <c r="B14" s="54" t="s">
        <v>128</v>
      </c>
      <c r="C14" s="8"/>
      <c r="D14" s="8"/>
      <c r="E14" s="100"/>
    </row>
    <row r="15" spans="1:5">
      <c r="A15" s="55">
        <v>1212</v>
      </c>
      <c r="B15" s="54" t="s">
        <v>129</v>
      </c>
      <c r="C15" s="8"/>
      <c r="D15" s="8"/>
      <c r="E15" s="100"/>
    </row>
    <row r="16" spans="1:5">
      <c r="A16" s="55">
        <v>1213</v>
      </c>
      <c r="B16" s="54" t="s">
        <v>130</v>
      </c>
      <c r="C16" s="8"/>
      <c r="D16" s="8"/>
      <c r="E16" s="100"/>
    </row>
    <row r="17" spans="1:5">
      <c r="A17" s="55">
        <v>1214</v>
      </c>
      <c r="B17" s="54" t="s">
        <v>131</v>
      </c>
      <c r="C17" s="8"/>
      <c r="D17" s="8"/>
      <c r="E17" s="100"/>
    </row>
    <row r="18" spans="1:5">
      <c r="A18" s="55">
        <v>1215</v>
      </c>
      <c r="B18" s="54" t="s">
        <v>132</v>
      </c>
      <c r="C18" s="8"/>
      <c r="D18" s="8"/>
      <c r="E18" s="100"/>
    </row>
    <row r="19" spans="1:5">
      <c r="A19" s="55">
        <v>1300</v>
      </c>
      <c r="B19" s="54" t="s">
        <v>133</v>
      </c>
      <c r="C19" s="8"/>
      <c r="D19" s="8"/>
      <c r="E19" s="100"/>
    </row>
    <row r="20" spans="1:5">
      <c r="A20" s="55">
        <v>1410</v>
      </c>
      <c r="B20" s="54" t="s">
        <v>134</v>
      </c>
      <c r="C20" s="8"/>
      <c r="D20" s="8"/>
      <c r="E20" s="100"/>
    </row>
    <row r="21" spans="1:5">
      <c r="A21" s="55">
        <v>1421</v>
      </c>
      <c r="B21" s="54" t="s">
        <v>135</v>
      </c>
      <c r="C21" s="8"/>
      <c r="D21" s="8"/>
      <c r="E21" s="100"/>
    </row>
    <row r="22" spans="1:5">
      <c r="A22" s="55">
        <v>1422</v>
      </c>
      <c r="B22" s="54" t="s">
        <v>136</v>
      </c>
      <c r="C22" s="8"/>
      <c r="D22" s="8"/>
      <c r="E22" s="100"/>
    </row>
    <row r="23" spans="1:5">
      <c r="A23" s="55">
        <v>1423</v>
      </c>
      <c r="B23" s="54" t="s">
        <v>137</v>
      </c>
      <c r="C23" s="8"/>
      <c r="D23" s="8"/>
      <c r="E23" s="100"/>
    </row>
    <row r="24" spans="1:5">
      <c r="A24" s="55">
        <v>1431</v>
      </c>
      <c r="B24" s="54" t="s">
        <v>138</v>
      </c>
      <c r="C24" s="8"/>
      <c r="D24" s="8"/>
      <c r="E24" s="100"/>
    </row>
    <row r="25" spans="1:5">
      <c r="A25" s="55">
        <v>1432</v>
      </c>
      <c r="B25" s="54" t="s">
        <v>139</v>
      </c>
      <c r="C25" s="8"/>
      <c r="D25" s="8"/>
      <c r="E25" s="100"/>
    </row>
    <row r="26" spans="1:5">
      <c r="A26" s="55">
        <v>1433</v>
      </c>
      <c r="B26" s="54" t="s">
        <v>140</v>
      </c>
      <c r="C26" s="8"/>
      <c r="D26" s="8"/>
      <c r="E26" s="100"/>
    </row>
    <row r="27" spans="1:5">
      <c r="A27" s="55">
        <v>1441</v>
      </c>
      <c r="B27" s="54" t="s">
        <v>141</v>
      </c>
      <c r="C27" s="8"/>
      <c r="D27" s="8"/>
      <c r="E27" s="100"/>
    </row>
    <row r="28" spans="1:5">
      <c r="A28" s="55">
        <v>1442</v>
      </c>
      <c r="B28" s="54" t="s">
        <v>142</v>
      </c>
      <c r="C28" s="8"/>
      <c r="D28" s="8"/>
      <c r="E28" s="100"/>
    </row>
    <row r="29" spans="1:5">
      <c r="A29" s="55">
        <v>1443</v>
      </c>
      <c r="B29" s="54" t="s">
        <v>143</v>
      </c>
      <c r="C29" s="8"/>
      <c r="D29" s="8"/>
      <c r="E29" s="100"/>
    </row>
    <row r="30" spans="1:5">
      <c r="A30" s="55">
        <v>1444</v>
      </c>
      <c r="B30" s="54" t="s">
        <v>144</v>
      </c>
      <c r="C30" s="8"/>
      <c r="D30" s="8"/>
      <c r="E30" s="100"/>
    </row>
    <row r="31" spans="1:5">
      <c r="A31" s="55">
        <v>1445</v>
      </c>
      <c r="B31" s="54" t="s">
        <v>145</v>
      </c>
      <c r="C31" s="8"/>
      <c r="D31" s="8"/>
      <c r="E31" s="100"/>
    </row>
    <row r="32" spans="1:5">
      <c r="A32" s="55">
        <v>1446</v>
      </c>
      <c r="B32" s="54" t="s">
        <v>146</v>
      </c>
      <c r="C32" s="8"/>
      <c r="D32" s="8"/>
      <c r="E32" s="100"/>
    </row>
    <row r="33" spans="1:5">
      <c r="A33" s="28"/>
      <c r="E33" s="100"/>
    </row>
    <row r="34" spans="1:5">
      <c r="A34" s="56" t="s">
        <v>177</v>
      </c>
      <c r="B34" s="54"/>
      <c r="C34" s="81">
        <f>SUM(C35:C42)</f>
        <v>0</v>
      </c>
      <c r="D34" s="81">
        <f>SUM(D35:D42)</f>
        <v>0</v>
      </c>
      <c r="E34" s="100"/>
    </row>
    <row r="35" spans="1:5">
      <c r="A35" s="55">
        <v>2110</v>
      </c>
      <c r="B35" s="54" t="s">
        <v>86</v>
      </c>
      <c r="C35" s="8"/>
      <c r="D35" s="8"/>
      <c r="E35" s="100"/>
    </row>
    <row r="36" spans="1:5">
      <c r="A36" s="55">
        <v>2120</v>
      </c>
      <c r="B36" s="54" t="s">
        <v>147</v>
      </c>
      <c r="C36" s="8"/>
      <c r="D36" s="8"/>
      <c r="E36" s="100"/>
    </row>
    <row r="37" spans="1:5">
      <c r="A37" s="55">
        <v>2130</v>
      </c>
      <c r="B37" s="54" t="s">
        <v>87</v>
      </c>
      <c r="C37" s="8"/>
      <c r="D37" s="8"/>
      <c r="E37" s="100"/>
    </row>
    <row r="38" spans="1:5">
      <c r="A38" s="55">
        <v>2140</v>
      </c>
      <c r="B38" s="54" t="s">
        <v>358</v>
      </c>
      <c r="C38" s="8"/>
      <c r="D38" s="8"/>
      <c r="E38" s="100"/>
    </row>
    <row r="39" spans="1:5">
      <c r="A39" s="55">
        <v>2150</v>
      </c>
      <c r="B39" s="54" t="s">
        <v>361</v>
      </c>
      <c r="C39" s="8"/>
      <c r="D39" s="8"/>
      <c r="E39" s="100"/>
    </row>
    <row r="40" spans="1:5">
      <c r="A40" s="55">
        <v>2220</v>
      </c>
      <c r="B40" s="54" t="s">
        <v>88</v>
      </c>
      <c r="C40" s="8"/>
      <c r="D40" s="8"/>
      <c r="E40" s="100"/>
    </row>
    <row r="41" spans="1:5">
      <c r="A41" s="55">
        <v>2300</v>
      </c>
      <c r="B41" s="54" t="s">
        <v>148</v>
      </c>
      <c r="C41" s="8"/>
      <c r="D41" s="8"/>
      <c r="E41" s="100"/>
    </row>
    <row r="42" spans="1:5">
      <c r="A42" s="55">
        <v>2400</v>
      </c>
      <c r="B42" s="54" t="s">
        <v>149</v>
      </c>
      <c r="C42" s="8"/>
      <c r="D42" s="8"/>
      <c r="E42" s="100"/>
    </row>
    <row r="43" spans="1:5">
      <c r="A43" s="29"/>
      <c r="E43" s="100"/>
    </row>
    <row r="44" spans="1:5">
      <c r="A44" s="53" t="s">
        <v>181</v>
      </c>
      <c r="B44" s="54"/>
      <c r="C44" s="81">
        <f>SUM(C45,C64)</f>
        <v>0</v>
      </c>
      <c r="D44" s="81">
        <f>SUM(D45,D64)</f>
        <v>0</v>
      </c>
      <c r="E44" s="100"/>
    </row>
    <row r="45" spans="1:5">
      <c r="A45" s="56" t="s">
        <v>178</v>
      </c>
      <c r="B45" s="54"/>
      <c r="C45" s="81">
        <f>SUM(C46:C61)</f>
        <v>0</v>
      </c>
      <c r="D45" s="81">
        <f>SUM(D46:D61)</f>
        <v>0</v>
      </c>
      <c r="E45" s="100"/>
    </row>
    <row r="46" spans="1:5">
      <c r="A46" s="55">
        <v>3100</v>
      </c>
      <c r="B46" s="54" t="s">
        <v>150</v>
      </c>
      <c r="C46" s="8"/>
      <c r="D46" s="8"/>
      <c r="E46" s="100"/>
    </row>
    <row r="47" spans="1:5">
      <c r="A47" s="55">
        <v>3210</v>
      </c>
      <c r="B47" s="54" t="s">
        <v>151</v>
      </c>
      <c r="C47" s="8"/>
      <c r="D47" s="8"/>
      <c r="E47" s="100"/>
    </row>
    <row r="48" spans="1:5">
      <c r="A48" s="55">
        <v>3221</v>
      </c>
      <c r="B48" s="54" t="s">
        <v>152</v>
      </c>
      <c r="C48" s="8"/>
      <c r="D48" s="8"/>
      <c r="E48" s="100"/>
    </row>
    <row r="49" spans="1:5">
      <c r="A49" s="55">
        <v>3222</v>
      </c>
      <c r="B49" s="54" t="s">
        <v>153</v>
      </c>
      <c r="C49" s="8"/>
      <c r="D49" s="8"/>
      <c r="E49" s="100"/>
    </row>
    <row r="50" spans="1:5">
      <c r="A50" s="55">
        <v>3223</v>
      </c>
      <c r="B50" s="54" t="s">
        <v>154</v>
      </c>
      <c r="C50" s="8"/>
      <c r="D50" s="8"/>
      <c r="E50" s="100"/>
    </row>
    <row r="51" spans="1:5">
      <c r="A51" s="55">
        <v>3224</v>
      </c>
      <c r="B51" s="54" t="s">
        <v>155</v>
      </c>
      <c r="C51" s="8"/>
      <c r="D51" s="8"/>
      <c r="E51" s="100"/>
    </row>
    <row r="52" spans="1:5">
      <c r="A52" s="55">
        <v>3231</v>
      </c>
      <c r="B52" s="54" t="s">
        <v>156</v>
      </c>
      <c r="C52" s="8"/>
      <c r="D52" s="8"/>
      <c r="E52" s="100"/>
    </row>
    <row r="53" spans="1:5">
      <c r="A53" s="55">
        <v>3232</v>
      </c>
      <c r="B53" s="54" t="s">
        <v>157</v>
      </c>
      <c r="C53" s="8"/>
      <c r="D53" s="8"/>
      <c r="E53" s="100"/>
    </row>
    <row r="54" spans="1:5">
      <c r="A54" s="55">
        <v>3234</v>
      </c>
      <c r="B54" s="54" t="s">
        <v>158</v>
      </c>
      <c r="C54" s="8"/>
      <c r="D54" s="8"/>
      <c r="E54" s="100"/>
    </row>
    <row r="55" spans="1:5" ht="30">
      <c r="A55" s="55">
        <v>3236</v>
      </c>
      <c r="B55" s="54" t="s">
        <v>173</v>
      </c>
      <c r="C55" s="8"/>
      <c r="D55" s="8"/>
      <c r="E55" s="100"/>
    </row>
    <row r="56" spans="1:5" ht="45">
      <c r="A56" s="55">
        <v>3237</v>
      </c>
      <c r="B56" s="54" t="s">
        <v>159</v>
      </c>
      <c r="C56" s="8"/>
      <c r="D56" s="8"/>
      <c r="E56" s="100"/>
    </row>
    <row r="57" spans="1:5">
      <c r="A57" s="55">
        <v>3241</v>
      </c>
      <c r="B57" s="54" t="s">
        <v>160</v>
      </c>
      <c r="C57" s="8"/>
      <c r="D57" s="8"/>
      <c r="E57" s="100"/>
    </row>
    <row r="58" spans="1:5">
      <c r="A58" s="55">
        <v>3242</v>
      </c>
      <c r="B58" s="54" t="s">
        <v>161</v>
      </c>
      <c r="C58" s="8"/>
      <c r="D58" s="8"/>
      <c r="E58" s="100"/>
    </row>
    <row r="59" spans="1:5">
      <c r="A59" s="55">
        <v>3243</v>
      </c>
      <c r="B59" s="54" t="s">
        <v>162</v>
      </c>
      <c r="C59" s="8"/>
      <c r="D59" s="8"/>
      <c r="E59" s="100"/>
    </row>
    <row r="60" spans="1:5">
      <c r="A60" s="55">
        <v>3245</v>
      </c>
      <c r="B60" s="54" t="s">
        <v>163</v>
      </c>
      <c r="C60" s="8"/>
      <c r="D60" s="8"/>
      <c r="E60" s="100"/>
    </row>
    <row r="61" spans="1:5">
      <c r="A61" s="55">
        <v>3246</v>
      </c>
      <c r="B61" s="54" t="s">
        <v>164</v>
      </c>
      <c r="C61" s="8"/>
      <c r="D61" s="8"/>
      <c r="E61" s="100"/>
    </row>
    <row r="62" spans="1:5">
      <c r="A62" s="29"/>
      <c r="E62" s="100"/>
    </row>
    <row r="63" spans="1:5">
      <c r="A63" s="30"/>
      <c r="E63" s="100"/>
    </row>
    <row r="64" spans="1:5">
      <c r="A64" s="56" t="s">
        <v>179</v>
      </c>
      <c r="B64" s="54"/>
      <c r="C64" s="81">
        <f>SUM(C65:C67)</f>
        <v>0</v>
      </c>
      <c r="D64" s="81">
        <f>SUM(D65:D67)</f>
        <v>0</v>
      </c>
      <c r="E64" s="100"/>
    </row>
    <row r="65" spans="1:5">
      <c r="A65" s="55">
        <v>5100</v>
      </c>
      <c r="B65" s="54" t="s">
        <v>236</v>
      </c>
      <c r="C65" s="8"/>
      <c r="D65" s="8"/>
      <c r="E65" s="100"/>
    </row>
    <row r="66" spans="1:5">
      <c r="A66" s="55">
        <v>5220</v>
      </c>
      <c r="B66" s="54" t="s">
        <v>372</v>
      </c>
      <c r="C66" s="8"/>
      <c r="D66" s="8"/>
      <c r="E66" s="100"/>
    </row>
    <row r="67" spans="1:5">
      <c r="A67" s="55">
        <v>5230</v>
      </c>
      <c r="B67" s="54" t="s">
        <v>373</v>
      </c>
      <c r="C67" s="8"/>
      <c r="D67" s="8"/>
      <c r="E67" s="100"/>
    </row>
    <row r="68" spans="1:5">
      <c r="A68" s="29"/>
      <c r="E68" s="100"/>
    </row>
    <row r="69" spans="1:5">
      <c r="A69" s="2"/>
      <c r="E69" s="100"/>
    </row>
    <row r="70" spans="1:5">
      <c r="A70" s="53" t="s">
        <v>180</v>
      </c>
      <c r="B70" s="54"/>
      <c r="C70" s="8"/>
      <c r="D70" s="8"/>
      <c r="E70" s="100"/>
    </row>
    <row r="71" spans="1:5" ht="30">
      <c r="A71" s="55">
        <v>1</v>
      </c>
      <c r="B71" s="54" t="s">
        <v>165</v>
      </c>
      <c r="C71" s="8"/>
      <c r="D71" s="8"/>
      <c r="E71" s="100"/>
    </row>
    <row r="72" spans="1:5">
      <c r="A72" s="55">
        <v>2</v>
      </c>
      <c r="B72" s="54" t="s">
        <v>166</v>
      </c>
      <c r="C72" s="8"/>
      <c r="D72" s="8"/>
      <c r="E72" s="100"/>
    </row>
    <row r="73" spans="1:5">
      <c r="A73" s="55">
        <v>3</v>
      </c>
      <c r="B73" s="54" t="s">
        <v>167</v>
      </c>
      <c r="C73" s="8"/>
      <c r="D73" s="8"/>
      <c r="E73" s="100"/>
    </row>
    <row r="74" spans="1:5">
      <c r="A74" s="55">
        <v>4</v>
      </c>
      <c r="B74" s="54" t="s">
        <v>328</v>
      </c>
      <c r="C74" s="8"/>
      <c r="D74" s="8"/>
      <c r="E74" s="100"/>
    </row>
    <row r="75" spans="1:5">
      <c r="A75" s="55">
        <v>5</v>
      </c>
      <c r="B75" s="54" t="s">
        <v>168</v>
      </c>
      <c r="C75" s="8"/>
      <c r="D75" s="8"/>
      <c r="E75" s="100"/>
    </row>
    <row r="76" spans="1:5">
      <c r="A76" s="55">
        <v>6</v>
      </c>
      <c r="B76" s="54" t="s">
        <v>169</v>
      </c>
      <c r="C76" s="8"/>
      <c r="D76" s="8"/>
      <c r="E76" s="100"/>
    </row>
    <row r="77" spans="1:5">
      <c r="A77" s="55">
        <v>7</v>
      </c>
      <c r="B77" s="54" t="s">
        <v>170</v>
      </c>
      <c r="C77" s="8"/>
      <c r="D77" s="8"/>
      <c r="E77" s="100"/>
    </row>
    <row r="78" spans="1:5">
      <c r="A78" s="55">
        <v>8</v>
      </c>
      <c r="B78" s="54" t="s">
        <v>171</v>
      </c>
      <c r="C78" s="8"/>
      <c r="D78" s="8"/>
      <c r="E78" s="100"/>
    </row>
    <row r="79" spans="1:5">
      <c r="A79" s="55">
        <v>9</v>
      </c>
      <c r="B79" s="54" t="s">
        <v>172</v>
      </c>
      <c r="C79" s="8"/>
      <c r="D79" s="8"/>
      <c r="E79" s="100"/>
    </row>
    <row r="83" spans="1:9">
      <c r="A83" s="2"/>
      <c r="B83" s="2"/>
    </row>
    <row r="84" spans="1:9">
      <c r="A84" s="66" t="s">
        <v>93</v>
      </c>
      <c r="B84" s="2"/>
      <c r="E84" s="389"/>
    </row>
    <row r="85" spans="1:9">
      <c r="A85" s="2"/>
      <c r="B85" s="2"/>
      <c r="E85" s="423"/>
      <c r="F85" s="423"/>
      <c r="G85" s="423"/>
      <c r="H85" s="423"/>
      <c r="I85" s="423"/>
    </row>
    <row r="86" spans="1:9">
      <c r="A86" s="2"/>
      <c r="B86" s="2"/>
      <c r="D86" s="12"/>
      <c r="E86" s="423"/>
      <c r="F86" s="423"/>
      <c r="G86" s="423"/>
      <c r="H86" s="423"/>
      <c r="I86" s="423"/>
    </row>
    <row r="87" spans="1:9">
      <c r="A87" s="423"/>
      <c r="B87" s="66" t="s">
        <v>379</v>
      </c>
      <c r="D87" s="12"/>
      <c r="E87" s="423"/>
      <c r="F87" s="423"/>
      <c r="G87" s="423"/>
      <c r="H87" s="423"/>
      <c r="I87" s="423"/>
    </row>
    <row r="88" spans="1:9">
      <c r="A88" s="423"/>
      <c r="B88" s="2" t="s">
        <v>380</v>
      </c>
      <c r="D88" s="12"/>
      <c r="E88" s="423"/>
      <c r="F88" s="423"/>
      <c r="G88" s="423"/>
      <c r="H88" s="423"/>
      <c r="I88" s="423"/>
    </row>
    <row r="89" spans="1:9" s="423" customFormat="1" ht="12.75">
      <c r="B89" s="62" t="s">
        <v>123</v>
      </c>
    </row>
    <row r="90" spans="1:9" s="423" customFormat="1" ht="12.75"/>
    <row r="91" spans="1:9" s="423" customFormat="1" ht="12.75"/>
    <row r="92" spans="1:9" s="423" customFormat="1" ht="12.75"/>
    <row r="93" spans="1:9" s="423" customFormat="1" ht="12.75"/>
  </sheetData>
  <mergeCells count="1">
    <mergeCell ref="C1:D1"/>
  </mergeCells>
  <printOptions gridLines="1"/>
  <pageMargins left="0.31496062992126" right="0.31496062992126" top="0.74803149606299202" bottom="0.74803149606299202" header="0.31496062992126" footer="0.31496062992126"/>
  <pageSetup paperSize="9" scale="91" fitToHeight="2" orientation="portrait" r:id="rId1"/>
  <rowBreaks count="1" manualBreakCount="1">
    <brk id="43" max="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K25"/>
  <sheetViews>
    <sheetView showGridLines="0" view="pageBreakPreview" zoomScale="80" zoomScaleNormal="100" zoomScaleSheetLayoutView="80" workbookViewId="0">
      <selection activeCell="I18" sqref="I18"/>
    </sheetView>
  </sheetViews>
  <sheetFormatPr defaultColWidth="9.140625" defaultRowHeight="15"/>
  <cols>
    <col min="1" max="1" width="4.85546875" style="2" customWidth="1"/>
    <col min="2" max="2" width="31.42578125" style="2" customWidth="1"/>
    <col min="3" max="3" width="18.42578125" style="2" customWidth="1"/>
    <col min="4" max="4" width="8.42578125" style="2" customWidth="1"/>
    <col min="5" max="5" width="13.5703125" style="2" customWidth="1"/>
    <col min="6" max="6" width="12.42578125" style="2" customWidth="1"/>
    <col min="7" max="8" width="13.85546875" style="2" customWidth="1"/>
    <col min="9" max="9" width="13.7109375" style="2" customWidth="1"/>
    <col min="10" max="10" width="15" style="2" customWidth="1"/>
    <col min="11" max="11" width="0.85546875" style="2" customWidth="1"/>
    <col min="12" max="16384" width="9.140625" style="2"/>
  </cols>
  <sheetData>
    <row r="1" spans="1:11">
      <c r="A1" s="666" t="s">
        <v>566</v>
      </c>
      <c r="B1" s="666"/>
      <c r="C1" s="666"/>
      <c r="D1" s="666"/>
      <c r="E1" s="72"/>
      <c r="F1" s="72"/>
      <c r="G1" s="72"/>
      <c r="H1" s="72"/>
      <c r="I1" s="646" t="s">
        <v>94</v>
      </c>
      <c r="J1" s="646"/>
      <c r="K1" s="100"/>
    </row>
    <row r="2" spans="1:11">
      <c r="A2" s="72" t="s">
        <v>124</v>
      </c>
      <c r="B2" s="72"/>
      <c r="C2" s="72"/>
      <c r="D2" s="72"/>
      <c r="E2" s="72"/>
      <c r="F2" s="72"/>
      <c r="G2" s="72"/>
      <c r="H2" s="72"/>
      <c r="I2" s="644">
        <f>'ფორმა N1'!M2</f>
        <v>0</v>
      </c>
      <c r="J2" s="645"/>
      <c r="K2" s="100"/>
    </row>
    <row r="3" spans="1:11">
      <c r="A3" s="72"/>
      <c r="B3" s="72"/>
      <c r="C3" s="72"/>
      <c r="D3" s="72"/>
      <c r="E3" s="72"/>
      <c r="F3" s="72"/>
      <c r="G3" s="72"/>
      <c r="H3" s="72"/>
      <c r="I3" s="391"/>
      <c r="J3" s="391"/>
      <c r="K3" s="100"/>
    </row>
    <row r="4" spans="1:11">
      <c r="A4" s="72" t="str">
        <f>'ფორმა N2'!A4</f>
        <v>ანგარიშვალდებული პირის დასახელება:</v>
      </c>
      <c r="B4" s="72"/>
      <c r="C4" s="72"/>
      <c r="D4" s="72"/>
      <c r="E4" s="72"/>
      <c r="F4" s="119"/>
      <c r="G4" s="72"/>
      <c r="H4" s="72"/>
      <c r="I4" s="72"/>
      <c r="J4" s="72"/>
      <c r="K4" s="100"/>
    </row>
    <row r="5" spans="1:11">
      <c r="A5" s="178">
        <f>'ფორმა N1'!D4</f>
        <v>0</v>
      </c>
      <c r="B5" s="76"/>
      <c r="C5" s="76"/>
      <c r="D5" s="76"/>
      <c r="E5" s="76"/>
      <c r="F5" s="521"/>
      <c r="G5" s="76"/>
      <c r="H5" s="76"/>
      <c r="I5" s="76"/>
      <c r="J5" s="76"/>
      <c r="K5" s="100"/>
    </row>
    <row r="6" spans="1:11">
      <c r="A6" s="73"/>
      <c r="B6" s="73"/>
      <c r="C6" s="72"/>
      <c r="D6" s="72"/>
      <c r="E6" s="72"/>
      <c r="F6" s="119"/>
      <c r="G6" s="72"/>
      <c r="H6" s="72"/>
      <c r="I6" s="72"/>
      <c r="J6" s="72"/>
      <c r="K6" s="100"/>
    </row>
    <row r="7" spans="1:11">
      <c r="A7" s="120"/>
      <c r="B7" s="116"/>
      <c r="C7" s="116"/>
      <c r="D7" s="116"/>
      <c r="E7" s="116"/>
      <c r="F7" s="116"/>
      <c r="G7" s="116"/>
      <c r="H7" s="116"/>
      <c r="I7" s="116"/>
      <c r="J7" s="116"/>
      <c r="K7" s="100"/>
    </row>
    <row r="8" spans="1:11" s="25" customFormat="1" ht="45">
      <c r="A8" s="522" t="s">
        <v>64</v>
      </c>
      <c r="B8" s="522" t="s">
        <v>95</v>
      </c>
      <c r="C8" s="523" t="s">
        <v>97</v>
      </c>
      <c r="D8" s="523" t="s">
        <v>255</v>
      </c>
      <c r="E8" s="523" t="s">
        <v>96</v>
      </c>
      <c r="F8" s="524" t="s">
        <v>237</v>
      </c>
      <c r="G8" s="524" t="s">
        <v>274</v>
      </c>
      <c r="H8" s="524" t="s">
        <v>275</v>
      </c>
      <c r="I8" s="524" t="s">
        <v>238</v>
      </c>
      <c r="J8" s="525" t="s">
        <v>98</v>
      </c>
      <c r="K8" s="100"/>
    </row>
    <row r="9" spans="1:11" s="25" customFormat="1">
      <c r="A9" s="526">
        <v>1</v>
      </c>
      <c r="B9" s="526">
        <v>2</v>
      </c>
      <c r="C9" s="527">
        <v>3</v>
      </c>
      <c r="D9" s="527">
        <v>4</v>
      </c>
      <c r="E9" s="527">
        <v>5</v>
      </c>
      <c r="F9" s="527">
        <v>6</v>
      </c>
      <c r="G9" s="527">
        <v>7</v>
      </c>
      <c r="H9" s="527">
        <v>8</v>
      </c>
      <c r="I9" s="527">
        <v>9</v>
      </c>
      <c r="J9" s="527">
        <v>10</v>
      </c>
      <c r="K9" s="100"/>
    </row>
    <row r="10" spans="1:11" s="25" customFormat="1" ht="15.75">
      <c r="A10" s="528">
        <v>1</v>
      </c>
      <c r="B10" s="529"/>
      <c r="C10" s="530"/>
      <c r="D10" s="531"/>
      <c r="E10" s="498"/>
      <c r="F10" s="532"/>
      <c r="G10" s="532"/>
      <c r="H10" s="532"/>
      <c r="I10" s="532"/>
      <c r="J10" s="532"/>
      <c r="K10" s="100"/>
    </row>
    <row r="11" spans="1:11">
      <c r="A11" s="99"/>
      <c r="B11" s="99"/>
      <c r="C11" s="99"/>
      <c r="D11" s="99"/>
      <c r="E11" s="99"/>
      <c r="F11" s="99"/>
      <c r="G11" s="99"/>
      <c r="H11" s="99"/>
      <c r="I11" s="99"/>
      <c r="J11" s="99"/>
    </row>
    <row r="12" spans="1:11">
      <c r="A12" s="99"/>
      <c r="B12" s="99"/>
      <c r="C12" s="99"/>
      <c r="D12" s="99"/>
      <c r="E12" s="99"/>
      <c r="F12" s="99"/>
      <c r="G12" s="99"/>
      <c r="H12" s="99"/>
      <c r="I12" s="99"/>
      <c r="J12" s="99"/>
    </row>
    <row r="13" spans="1:11">
      <c r="A13" s="99"/>
      <c r="B13" s="99"/>
      <c r="C13" s="99"/>
      <c r="D13" s="99"/>
      <c r="E13" s="99"/>
      <c r="F13" s="99"/>
      <c r="G13" s="99"/>
      <c r="H13" s="99"/>
      <c r="I13" s="99"/>
      <c r="J13" s="99"/>
    </row>
    <row r="14" spans="1:11">
      <c r="A14" s="99"/>
      <c r="B14" s="99"/>
      <c r="C14" s="99"/>
      <c r="D14" s="99"/>
      <c r="E14" s="99"/>
      <c r="F14" s="99"/>
      <c r="G14" s="99"/>
      <c r="H14" s="99"/>
      <c r="I14" s="99"/>
      <c r="J14" s="99"/>
    </row>
    <row r="15" spans="1:11">
      <c r="A15" s="99"/>
      <c r="B15" s="184" t="s">
        <v>93</v>
      </c>
      <c r="C15" s="99"/>
      <c r="D15" s="99"/>
      <c r="E15" s="99"/>
      <c r="F15" s="185"/>
      <c r="G15" s="99"/>
      <c r="H15" s="99"/>
      <c r="I15" s="99"/>
      <c r="J15" s="99"/>
    </row>
    <row r="16" spans="1:11">
      <c r="A16" s="99"/>
      <c r="B16" s="99"/>
      <c r="C16" s="99"/>
      <c r="D16" s="99"/>
      <c r="E16" s="99"/>
      <c r="F16" s="533"/>
      <c r="G16" s="533"/>
      <c r="H16" s="533"/>
      <c r="I16" s="533"/>
      <c r="J16" s="533"/>
    </row>
    <row r="17" spans="1:10">
      <c r="A17" s="99"/>
      <c r="B17" s="99"/>
      <c r="C17" s="223"/>
      <c r="D17" s="99"/>
      <c r="E17" s="99"/>
      <c r="F17" s="223"/>
      <c r="G17" s="534"/>
      <c r="H17" s="534"/>
      <c r="I17" s="533"/>
      <c r="J17" s="533"/>
    </row>
    <row r="18" spans="1:10">
      <c r="A18" s="533"/>
      <c r="B18" s="99"/>
      <c r="C18" s="186" t="s">
        <v>248</v>
      </c>
      <c r="D18" s="186"/>
      <c r="E18" s="99"/>
      <c r="F18" s="99" t="s">
        <v>253</v>
      </c>
      <c r="G18" s="533"/>
      <c r="H18" s="533"/>
      <c r="I18" s="533"/>
      <c r="J18" s="533"/>
    </row>
    <row r="19" spans="1:10">
      <c r="A19" s="533"/>
      <c r="B19" s="99"/>
      <c r="C19" s="187" t="s">
        <v>123</v>
      </c>
      <c r="D19" s="99"/>
      <c r="E19" s="99"/>
      <c r="F19" s="99" t="s">
        <v>249</v>
      </c>
      <c r="G19" s="533"/>
      <c r="H19" s="533"/>
      <c r="I19" s="533"/>
      <c r="J19" s="533"/>
    </row>
    <row r="20" spans="1:10" s="423" customFormat="1">
      <c r="A20" s="533"/>
      <c r="B20" s="99"/>
      <c r="C20" s="99"/>
      <c r="D20" s="187"/>
      <c r="E20" s="533"/>
      <c r="F20" s="533"/>
      <c r="G20" s="533"/>
      <c r="H20" s="533"/>
      <c r="I20" s="533"/>
      <c r="J20" s="533"/>
    </row>
    <row r="21" spans="1:10" s="423" customFormat="1" ht="12.75">
      <c r="A21" s="533"/>
      <c r="B21" s="533"/>
      <c r="C21" s="533"/>
      <c r="D21" s="533"/>
      <c r="E21" s="533"/>
      <c r="F21" s="533"/>
      <c r="G21" s="533"/>
      <c r="H21" s="533"/>
      <c r="I21" s="533"/>
      <c r="J21" s="533"/>
    </row>
    <row r="22" spans="1:10" s="423" customFormat="1" ht="12.75"/>
    <row r="23" spans="1:10" s="423" customFormat="1" ht="12.75"/>
    <row r="24" spans="1:10" s="423" customFormat="1" ht="12.75"/>
    <row r="25" spans="1:10" s="423" customFormat="1" ht="12.75"/>
  </sheetData>
  <mergeCells count="3">
    <mergeCell ref="I1:J1"/>
    <mergeCell ref="I2:J2"/>
    <mergeCell ref="A1:D1"/>
  </mergeCells>
  <dataValidations count="3">
    <dataValidation type="list" allowBlank="1" showInputMessage="1" showErrorMessage="1" errorTitle="ბანკის ველის შევსების წესი" error="აირჩიეთ ჩამოთვლილთაგან ერთ-ერთი ბანკი" sqref="B10">
      <formula1>"ვითიბი, ინვესტბანკი, კორ სტანდარტ ბანკი, ზირაათბანკი, ბანკი ქართუ, საქართველოს ბანკი, ბითიეი, თიბისი, ლიბერთი, პროკრედიტ ბანკი, ბანკი რესპუბლიკა, პრივატბანკი, ბაზისბანკი, პროგრეს ბანკი, ხალიკ ბანკი, კონსტანტა, ეიჩესბისი, აზერბ. საქართვ, კავკ. განვი. ბანკი"</formula1>
    </dataValidation>
    <dataValidation allowBlank="1" showInputMessage="1" showErrorMessage="1" error="თვე/დღე/წელი" prompt="თვე/დღე/წელი" sqref="E10"/>
    <dataValidation allowBlank="1" showInputMessage="1" showErrorMessage="1" prompt="თვე/დღე/წელი" sqref="J10"/>
  </dataValidations>
  <printOptions gridLines="1"/>
  <pageMargins left="0.25" right="0.25" top="0.75" bottom="0.75" header="0.3" footer="0.3"/>
  <pageSetup paperSize="9"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3"/>
  <sheetViews>
    <sheetView view="pageBreakPreview" topLeftCell="A28" zoomScale="80" zoomScaleNormal="100" zoomScaleSheetLayoutView="80" workbookViewId="0">
      <selection activeCell="G22" sqref="G22"/>
    </sheetView>
  </sheetViews>
  <sheetFormatPr defaultColWidth="9.140625" defaultRowHeight="15"/>
  <cols>
    <col min="1" max="1" width="12" style="146" customWidth="1"/>
    <col min="2" max="2" width="13.28515625" style="146" customWidth="1"/>
    <col min="3" max="3" width="21.42578125" style="146" customWidth="1"/>
    <col min="4" max="4" width="17.85546875" style="146" customWidth="1"/>
    <col min="5" max="5" width="12.7109375" style="146" customWidth="1"/>
    <col min="6" max="6" width="36.85546875" style="146" customWidth="1"/>
    <col min="7" max="7" width="22.28515625" style="146" customWidth="1"/>
    <col min="8" max="8" width="0.5703125" style="146" customWidth="1"/>
    <col min="9" max="16384" width="9.140625" style="146"/>
  </cols>
  <sheetData>
    <row r="1" spans="1:8">
      <c r="A1" s="373" t="s">
        <v>565</v>
      </c>
      <c r="B1" s="373"/>
      <c r="C1" s="373"/>
      <c r="D1" s="373"/>
      <c r="E1" s="373"/>
      <c r="F1" s="373"/>
      <c r="G1" s="390" t="s">
        <v>94</v>
      </c>
      <c r="H1" s="144"/>
    </row>
    <row r="2" spans="1:8">
      <c r="A2" s="72" t="s">
        <v>124</v>
      </c>
      <c r="B2" s="72"/>
      <c r="C2" s="72"/>
      <c r="D2" s="72"/>
      <c r="E2" s="72"/>
      <c r="F2" s="72"/>
      <c r="G2" s="145">
        <f>'ფორმა N1'!M2</f>
        <v>0</v>
      </c>
      <c r="H2" s="144"/>
    </row>
    <row r="3" spans="1:8">
      <c r="A3" s="72"/>
      <c r="B3" s="72"/>
      <c r="C3" s="72"/>
      <c r="D3" s="72"/>
      <c r="E3" s="72"/>
      <c r="F3" s="72"/>
      <c r="G3" s="97"/>
      <c r="H3" s="144"/>
    </row>
    <row r="4" spans="1:8">
      <c r="A4" s="73" t="str">
        <f>'[2]ფორმა N2'!A4</f>
        <v>ანგარიშვალდებული პირის დასახელება:</v>
      </c>
      <c r="B4" s="72"/>
      <c r="C4" s="72"/>
      <c r="D4" s="72"/>
      <c r="E4" s="72"/>
      <c r="F4" s="72"/>
      <c r="G4" s="72"/>
      <c r="H4" s="99"/>
    </row>
    <row r="5" spans="1:8">
      <c r="A5" s="178">
        <f>'ფორმა N1'!D4</f>
        <v>0</v>
      </c>
      <c r="B5" s="178"/>
      <c r="C5" s="178"/>
      <c r="D5" s="178"/>
      <c r="E5" s="178"/>
      <c r="F5" s="178"/>
      <c r="G5" s="178"/>
      <c r="H5" s="99"/>
    </row>
    <row r="6" spans="1:8">
      <c r="A6" s="73"/>
      <c r="B6" s="72"/>
      <c r="C6" s="72"/>
      <c r="D6" s="72"/>
      <c r="E6" s="72"/>
      <c r="F6" s="72"/>
      <c r="G6" s="72"/>
      <c r="H6" s="99"/>
    </row>
    <row r="7" spans="1:8">
      <c r="A7" s="72"/>
      <c r="B7" s="72"/>
      <c r="C7" s="72"/>
      <c r="D7" s="72"/>
      <c r="E7" s="72"/>
      <c r="F7" s="72"/>
      <c r="G7" s="72"/>
      <c r="H7" s="100"/>
    </row>
    <row r="8" spans="1:8" ht="45.75" customHeight="1">
      <c r="A8" s="465" t="s">
        <v>288</v>
      </c>
      <c r="B8" s="465" t="s">
        <v>125</v>
      </c>
      <c r="C8" s="468" t="s">
        <v>329</v>
      </c>
      <c r="D8" s="468" t="s">
        <v>330</v>
      </c>
      <c r="E8" s="468" t="s">
        <v>255</v>
      </c>
      <c r="F8" s="465" t="s">
        <v>295</v>
      </c>
      <c r="G8" s="468" t="s">
        <v>289</v>
      </c>
      <c r="H8" s="100"/>
    </row>
    <row r="9" spans="1:8">
      <c r="A9" s="510" t="s">
        <v>290</v>
      </c>
      <c r="B9" s="469"/>
      <c r="C9" s="511"/>
      <c r="D9" s="512"/>
      <c r="E9" s="512"/>
      <c r="F9" s="512"/>
      <c r="G9" s="513"/>
      <c r="H9" s="100"/>
    </row>
    <row r="10" spans="1:8" ht="15.75">
      <c r="A10" s="469">
        <v>1</v>
      </c>
      <c r="B10" s="498"/>
      <c r="C10" s="471"/>
      <c r="D10" s="470"/>
      <c r="E10" s="470"/>
      <c r="F10" s="470"/>
      <c r="G10" s="514" t="str">
        <f>IF(ISBLANK(B10),"",G9+C10-D10)</f>
        <v/>
      </c>
      <c r="H10" s="100"/>
    </row>
    <row r="11" spans="1:8" ht="15.75">
      <c r="A11" s="469">
        <v>2</v>
      </c>
      <c r="B11" s="498"/>
      <c r="C11" s="471"/>
      <c r="D11" s="470"/>
      <c r="E11" s="470"/>
      <c r="F11" s="470"/>
      <c r="G11" s="514" t="str">
        <f t="shared" ref="G11:G38" si="0">IF(ISBLANK(B11),"",G10+C11-D11)</f>
        <v/>
      </c>
      <c r="H11" s="100"/>
    </row>
    <row r="12" spans="1:8" ht="15.75">
      <c r="A12" s="469">
        <v>3</v>
      </c>
      <c r="B12" s="498"/>
      <c r="C12" s="471"/>
      <c r="D12" s="470"/>
      <c r="E12" s="470"/>
      <c r="F12" s="470"/>
      <c r="G12" s="514" t="str">
        <f t="shared" si="0"/>
        <v/>
      </c>
      <c r="H12" s="100"/>
    </row>
    <row r="13" spans="1:8" ht="15.75">
      <c r="A13" s="469">
        <v>4</v>
      </c>
      <c r="B13" s="498"/>
      <c r="C13" s="471"/>
      <c r="D13" s="470"/>
      <c r="E13" s="470"/>
      <c r="F13" s="470"/>
      <c r="G13" s="514" t="str">
        <f t="shared" si="0"/>
        <v/>
      </c>
      <c r="H13" s="100"/>
    </row>
    <row r="14" spans="1:8" ht="15.75">
      <c r="A14" s="469">
        <v>5</v>
      </c>
      <c r="B14" s="498"/>
      <c r="C14" s="471"/>
      <c r="D14" s="470"/>
      <c r="E14" s="470"/>
      <c r="F14" s="470"/>
      <c r="G14" s="514" t="str">
        <f t="shared" si="0"/>
        <v/>
      </c>
      <c r="H14" s="100"/>
    </row>
    <row r="15" spans="1:8" ht="15.75">
      <c r="A15" s="469">
        <v>6</v>
      </c>
      <c r="B15" s="498"/>
      <c r="C15" s="471"/>
      <c r="D15" s="470"/>
      <c r="E15" s="470"/>
      <c r="F15" s="470"/>
      <c r="G15" s="514" t="str">
        <f t="shared" si="0"/>
        <v/>
      </c>
      <c r="H15" s="100"/>
    </row>
    <row r="16" spans="1:8" ht="15.75">
      <c r="A16" s="469">
        <v>7</v>
      </c>
      <c r="B16" s="498"/>
      <c r="C16" s="471"/>
      <c r="D16" s="470"/>
      <c r="E16" s="470"/>
      <c r="F16" s="470"/>
      <c r="G16" s="514" t="str">
        <f t="shared" si="0"/>
        <v/>
      </c>
      <c r="H16" s="100"/>
    </row>
    <row r="17" spans="1:8" ht="15.75">
      <c r="A17" s="469">
        <v>8</v>
      </c>
      <c r="B17" s="498"/>
      <c r="C17" s="471"/>
      <c r="D17" s="470"/>
      <c r="E17" s="470"/>
      <c r="F17" s="470"/>
      <c r="G17" s="514" t="str">
        <f t="shared" si="0"/>
        <v/>
      </c>
      <c r="H17" s="100"/>
    </row>
    <row r="18" spans="1:8" ht="15.75">
      <c r="A18" s="469">
        <v>9</v>
      </c>
      <c r="B18" s="498"/>
      <c r="C18" s="471"/>
      <c r="D18" s="470"/>
      <c r="E18" s="470"/>
      <c r="F18" s="470"/>
      <c r="G18" s="514" t="str">
        <f t="shared" si="0"/>
        <v/>
      </c>
      <c r="H18" s="100"/>
    </row>
    <row r="19" spans="1:8" ht="15.75">
      <c r="A19" s="469">
        <v>10</v>
      </c>
      <c r="B19" s="498"/>
      <c r="C19" s="471"/>
      <c r="D19" s="470"/>
      <c r="E19" s="470"/>
      <c r="F19" s="470"/>
      <c r="G19" s="514" t="str">
        <f t="shared" si="0"/>
        <v/>
      </c>
      <c r="H19" s="100"/>
    </row>
    <row r="20" spans="1:8" ht="15.75">
      <c r="A20" s="469">
        <v>11</v>
      </c>
      <c r="B20" s="498"/>
      <c r="C20" s="471"/>
      <c r="D20" s="470"/>
      <c r="E20" s="470"/>
      <c r="F20" s="470"/>
      <c r="G20" s="514" t="str">
        <f t="shared" si="0"/>
        <v/>
      </c>
      <c r="H20" s="100"/>
    </row>
    <row r="21" spans="1:8" ht="15.75">
      <c r="A21" s="469">
        <v>12</v>
      </c>
      <c r="B21" s="498"/>
      <c r="C21" s="471"/>
      <c r="D21" s="470"/>
      <c r="E21" s="470"/>
      <c r="F21" s="470"/>
      <c r="G21" s="514" t="str">
        <f t="shared" si="0"/>
        <v/>
      </c>
      <c r="H21" s="100"/>
    </row>
    <row r="22" spans="1:8" ht="15.75">
      <c r="A22" s="469">
        <v>13</v>
      </c>
      <c r="B22" s="498"/>
      <c r="C22" s="471"/>
      <c r="D22" s="470"/>
      <c r="E22" s="470"/>
      <c r="F22" s="470"/>
      <c r="G22" s="514" t="str">
        <f t="shared" si="0"/>
        <v/>
      </c>
      <c r="H22" s="100"/>
    </row>
    <row r="23" spans="1:8" ht="15.75">
      <c r="A23" s="469">
        <v>14</v>
      </c>
      <c r="B23" s="498"/>
      <c r="C23" s="471"/>
      <c r="D23" s="470"/>
      <c r="E23" s="470"/>
      <c r="F23" s="470"/>
      <c r="G23" s="514" t="str">
        <f t="shared" si="0"/>
        <v/>
      </c>
      <c r="H23" s="100"/>
    </row>
    <row r="24" spans="1:8" ht="15.75">
      <c r="A24" s="469">
        <v>15</v>
      </c>
      <c r="B24" s="498"/>
      <c r="C24" s="471"/>
      <c r="D24" s="470"/>
      <c r="E24" s="470"/>
      <c r="F24" s="470"/>
      <c r="G24" s="514" t="str">
        <f t="shared" si="0"/>
        <v/>
      </c>
      <c r="H24" s="100"/>
    </row>
    <row r="25" spans="1:8" ht="15.75">
      <c r="A25" s="469">
        <v>16</v>
      </c>
      <c r="B25" s="498"/>
      <c r="C25" s="471"/>
      <c r="D25" s="470"/>
      <c r="E25" s="470"/>
      <c r="F25" s="470"/>
      <c r="G25" s="514" t="str">
        <f t="shared" si="0"/>
        <v/>
      </c>
      <c r="H25" s="100"/>
    </row>
    <row r="26" spans="1:8" ht="15.75">
      <c r="A26" s="469">
        <v>17</v>
      </c>
      <c r="B26" s="498"/>
      <c r="C26" s="471"/>
      <c r="D26" s="470"/>
      <c r="E26" s="470"/>
      <c r="F26" s="470"/>
      <c r="G26" s="514" t="str">
        <f t="shared" si="0"/>
        <v/>
      </c>
      <c r="H26" s="100"/>
    </row>
    <row r="27" spans="1:8" ht="15.75">
      <c r="A27" s="469">
        <v>18</v>
      </c>
      <c r="B27" s="498"/>
      <c r="C27" s="471"/>
      <c r="D27" s="470"/>
      <c r="E27" s="470"/>
      <c r="F27" s="470"/>
      <c r="G27" s="514" t="str">
        <f t="shared" si="0"/>
        <v/>
      </c>
      <c r="H27" s="100"/>
    </row>
    <row r="28" spans="1:8" ht="15.75">
      <c r="A28" s="469">
        <v>19</v>
      </c>
      <c r="B28" s="498"/>
      <c r="C28" s="471"/>
      <c r="D28" s="470"/>
      <c r="E28" s="470"/>
      <c r="F28" s="470"/>
      <c r="G28" s="514" t="str">
        <f t="shared" si="0"/>
        <v/>
      </c>
      <c r="H28" s="100"/>
    </row>
    <row r="29" spans="1:8" ht="15.75">
      <c r="A29" s="469">
        <v>20</v>
      </c>
      <c r="B29" s="498"/>
      <c r="C29" s="471"/>
      <c r="D29" s="470"/>
      <c r="E29" s="470"/>
      <c r="F29" s="470"/>
      <c r="G29" s="514" t="str">
        <f t="shared" si="0"/>
        <v/>
      </c>
      <c r="H29" s="100"/>
    </row>
    <row r="30" spans="1:8" ht="15.75">
      <c r="A30" s="469">
        <v>21</v>
      </c>
      <c r="B30" s="498"/>
      <c r="C30" s="473"/>
      <c r="D30" s="472"/>
      <c r="E30" s="472"/>
      <c r="F30" s="472"/>
      <c r="G30" s="514" t="str">
        <f t="shared" si="0"/>
        <v/>
      </c>
      <c r="H30" s="100"/>
    </row>
    <row r="31" spans="1:8" ht="15.75">
      <c r="A31" s="469">
        <v>22</v>
      </c>
      <c r="B31" s="498"/>
      <c r="C31" s="473"/>
      <c r="D31" s="472"/>
      <c r="E31" s="472"/>
      <c r="F31" s="472"/>
      <c r="G31" s="514" t="str">
        <f t="shared" si="0"/>
        <v/>
      </c>
      <c r="H31" s="100"/>
    </row>
    <row r="32" spans="1:8" ht="15.75">
      <c r="A32" s="469">
        <v>23</v>
      </c>
      <c r="B32" s="498"/>
      <c r="C32" s="473"/>
      <c r="D32" s="472"/>
      <c r="E32" s="472"/>
      <c r="F32" s="472"/>
      <c r="G32" s="514" t="str">
        <f t="shared" si="0"/>
        <v/>
      </c>
      <c r="H32" s="100"/>
    </row>
    <row r="33" spans="1:10" ht="15.75">
      <c r="A33" s="469">
        <v>24</v>
      </c>
      <c r="B33" s="498"/>
      <c r="C33" s="473"/>
      <c r="D33" s="472"/>
      <c r="E33" s="472"/>
      <c r="F33" s="472"/>
      <c r="G33" s="514" t="str">
        <f t="shared" si="0"/>
        <v/>
      </c>
      <c r="H33" s="100"/>
    </row>
    <row r="34" spans="1:10" ht="15.75">
      <c r="A34" s="469">
        <v>25</v>
      </c>
      <c r="B34" s="498"/>
      <c r="C34" s="473"/>
      <c r="D34" s="472"/>
      <c r="E34" s="472"/>
      <c r="F34" s="472"/>
      <c r="G34" s="514" t="str">
        <f t="shared" si="0"/>
        <v/>
      </c>
      <c r="H34" s="100"/>
    </row>
    <row r="35" spans="1:10" ht="15.75">
      <c r="A35" s="469">
        <v>26</v>
      </c>
      <c r="B35" s="498"/>
      <c r="C35" s="473"/>
      <c r="D35" s="472"/>
      <c r="E35" s="472"/>
      <c r="F35" s="472"/>
      <c r="G35" s="514" t="str">
        <f t="shared" si="0"/>
        <v/>
      </c>
      <c r="H35" s="100"/>
    </row>
    <row r="36" spans="1:10" ht="15.75">
      <c r="A36" s="469">
        <v>27</v>
      </c>
      <c r="B36" s="498"/>
      <c r="C36" s="473"/>
      <c r="D36" s="472"/>
      <c r="E36" s="472"/>
      <c r="F36" s="472"/>
      <c r="G36" s="514" t="str">
        <f t="shared" si="0"/>
        <v/>
      </c>
      <c r="H36" s="100"/>
    </row>
    <row r="37" spans="1:10" ht="15.75">
      <c r="A37" s="469">
        <v>28</v>
      </c>
      <c r="B37" s="498"/>
      <c r="C37" s="473"/>
      <c r="D37" s="472"/>
      <c r="E37" s="472"/>
      <c r="F37" s="472"/>
      <c r="G37" s="514" t="str">
        <f t="shared" si="0"/>
        <v/>
      </c>
      <c r="H37" s="100"/>
    </row>
    <row r="38" spans="1:10" ht="15.75">
      <c r="A38" s="469">
        <v>29</v>
      </c>
      <c r="B38" s="498"/>
      <c r="C38" s="473"/>
      <c r="D38" s="472"/>
      <c r="E38" s="472"/>
      <c r="F38" s="472"/>
      <c r="G38" s="514" t="str">
        <f t="shared" si="0"/>
        <v/>
      </c>
      <c r="H38" s="100"/>
    </row>
    <row r="39" spans="1:10" ht="15.75">
      <c r="A39" s="469" t="s">
        <v>258</v>
      </c>
      <c r="B39" s="498"/>
      <c r="C39" s="473"/>
      <c r="D39" s="472"/>
      <c r="E39" s="472"/>
      <c r="F39" s="472"/>
      <c r="G39" s="514" t="str">
        <f>IF(ISBLANK(B39),"",#REF!+C39-D39)</f>
        <v/>
      </c>
      <c r="H39" s="100"/>
    </row>
    <row r="40" spans="1:10">
      <c r="A40" s="515" t="s">
        <v>291</v>
      </c>
      <c r="B40" s="516"/>
      <c r="C40" s="517"/>
      <c r="D40" s="518"/>
      <c r="E40" s="518"/>
      <c r="F40" s="519"/>
      <c r="G40" s="520" t="str">
        <f>G39</f>
        <v/>
      </c>
      <c r="H40" s="100"/>
    </row>
    <row r="44" spans="1:10">
      <c r="B44" s="148" t="s">
        <v>93</v>
      </c>
      <c r="F44" s="149"/>
    </row>
    <row r="45" spans="1:10">
      <c r="F45" s="183"/>
      <c r="G45" s="183"/>
      <c r="H45" s="183"/>
      <c r="I45" s="183"/>
      <c r="J45" s="183"/>
    </row>
    <row r="46" spans="1:10">
      <c r="C46" s="150"/>
      <c r="F46" s="150"/>
      <c r="G46" s="478"/>
      <c r="H46" s="183"/>
      <c r="I46" s="183"/>
      <c r="J46" s="183"/>
    </row>
    <row r="47" spans="1:10">
      <c r="A47" s="183"/>
      <c r="C47" s="151" t="s">
        <v>248</v>
      </c>
      <c r="F47" s="152" t="s">
        <v>253</v>
      </c>
      <c r="G47" s="478"/>
      <c r="H47" s="183"/>
      <c r="I47" s="183"/>
      <c r="J47" s="183"/>
    </row>
    <row r="48" spans="1:10">
      <c r="A48" s="183"/>
      <c r="C48" s="153" t="s">
        <v>123</v>
      </c>
      <c r="F48" s="146" t="s">
        <v>249</v>
      </c>
      <c r="G48" s="183"/>
      <c r="H48" s="183"/>
      <c r="I48" s="183"/>
      <c r="J48" s="183"/>
    </row>
    <row r="49" spans="2:2" s="183" customFormat="1">
      <c r="B49" s="146"/>
    </row>
    <row r="50" spans="2:2" s="183" customFormat="1" ht="12.75"/>
    <row r="51" spans="2:2" s="183" customFormat="1" ht="12.75"/>
    <row r="52" spans="2:2" s="183" customFormat="1" ht="12.75"/>
    <row r="53" spans="2:2" s="183" customFormat="1" ht="12.75"/>
  </sheetData>
  <dataValidations count="1">
    <dataValidation allowBlank="1" showInputMessage="1" showErrorMessage="1" prompt="თვე/დღე/წელი" sqref="B10:B39"/>
  </dataValidations>
  <printOptions gridLines="1"/>
  <pageMargins left="0.7" right="0.7" top="0.75" bottom="0.75" header="0.3" footer="0.3"/>
  <pageSetup scale="67"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L53"/>
  <sheetViews>
    <sheetView showGridLines="0" view="pageBreakPreview" topLeftCell="A34" zoomScale="80" zoomScaleNormal="100" zoomScaleSheetLayoutView="80" workbookViewId="0">
      <selection activeCell="A25" sqref="A25"/>
    </sheetView>
  </sheetViews>
  <sheetFormatPr defaultColWidth="9.140625" defaultRowHeight="12.75"/>
  <cols>
    <col min="1" max="1" width="53.5703125" style="497" customWidth="1"/>
    <col min="2" max="2" width="10.7109375" style="497" customWidth="1"/>
    <col min="3" max="3" width="12.42578125" style="497" customWidth="1"/>
    <col min="4" max="4" width="10.42578125" style="497" customWidth="1"/>
    <col min="5" max="5" width="13.140625" style="497" customWidth="1"/>
    <col min="6" max="6" width="10.42578125" style="497" customWidth="1"/>
    <col min="7" max="8" width="10.5703125" style="497" customWidth="1"/>
    <col min="9" max="9" width="9.85546875" style="497" customWidth="1"/>
    <col min="10" max="10" width="12.7109375" style="497" customWidth="1"/>
    <col min="11" max="11" width="0.7109375" style="497" customWidth="1"/>
    <col min="12" max="16384" width="9.140625" style="497"/>
  </cols>
  <sheetData>
    <row r="1" spans="1:12" s="492" customFormat="1" ht="15">
      <c r="A1" s="124" t="s">
        <v>564</v>
      </c>
      <c r="B1" s="130"/>
      <c r="C1" s="130"/>
      <c r="D1" s="130"/>
      <c r="E1" s="130"/>
      <c r="F1" s="74"/>
      <c r="G1" s="74"/>
      <c r="H1" s="74"/>
      <c r="I1" s="688" t="s">
        <v>94</v>
      </c>
      <c r="J1" s="688"/>
      <c r="K1" s="479"/>
    </row>
    <row r="2" spans="1:12" s="492" customFormat="1" ht="15">
      <c r="A2" s="100" t="s">
        <v>124</v>
      </c>
      <c r="B2" s="130"/>
      <c r="C2" s="130"/>
      <c r="D2" s="130"/>
      <c r="E2" s="130"/>
      <c r="F2" s="126"/>
      <c r="G2" s="127"/>
      <c r="H2" s="127"/>
      <c r="I2" s="644">
        <f>'ფორმა N1'!M2</f>
        <v>0</v>
      </c>
      <c r="J2" s="645"/>
      <c r="K2" s="479"/>
    </row>
    <row r="3" spans="1:12" s="492" customFormat="1" ht="15">
      <c r="A3" s="130"/>
      <c r="B3" s="130"/>
      <c r="C3" s="130"/>
      <c r="D3" s="130"/>
      <c r="E3" s="130"/>
      <c r="F3" s="126"/>
      <c r="G3" s="127"/>
      <c r="H3" s="127"/>
      <c r="I3" s="128"/>
      <c r="J3" s="391"/>
      <c r="K3" s="479"/>
    </row>
    <row r="4" spans="1:12" s="2" customFormat="1" ht="15">
      <c r="A4" s="72" t="str">
        <f>'ფორმა N2'!A4</f>
        <v>ანგარიშვალდებული პირის დასახელება:</v>
      </c>
      <c r="B4" s="72"/>
      <c r="C4" s="72"/>
      <c r="D4" s="72"/>
      <c r="E4" s="72"/>
      <c r="F4" s="73"/>
      <c r="G4" s="73"/>
      <c r="H4" s="73"/>
      <c r="I4" s="119"/>
      <c r="J4" s="72"/>
      <c r="K4" s="100"/>
      <c r="L4" s="492"/>
    </row>
    <row r="5" spans="1:12" s="2" customFormat="1" ht="15">
      <c r="A5" s="112">
        <f>'ფორმა N1'!D4</f>
        <v>0</v>
      </c>
      <c r="B5" s="113"/>
      <c r="C5" s="113"/>
      <c r="D5" s="113"/>
      <c r="E5" s="113"/>
      <c r="F5" s="57"/>
      <c r="G5" s="57"/>
      <c r="H5" s="57"/>
      <c r="I5" s="121"/>
      <c r="J5" s="57"/>
      <c r="K5" s="100"/>
    </row>
    <row r="6" spans="1:12" s="492" customFormat="1">
      <c r="A6" s="129"/>
      <c r="B6" s="130"/>
      <c r="C6" s="130"/>
      <c r="D6" s="130"/>
      <c r="E6" s="130"/>
      <c r="F6" s="130"/>
      <c r="G6" s="130"/>
      <c r="H6" s="130"/>
      <c r="I6" s="130"/>
      <c r="J6" s="130"/>
      <c r="K6" s="479"/>
    </row>
    <row r="7" spans="1:12" ht="45">
      <c r="A7" s="503"/>
      <c r="B7" s="687" t="s">
        <v>204</v>
      </c>
      <c r="C7" s="687"/>
      <c r="D7" s="687" t="s">
        <v>272</v>
      </c>
      <c r="E7" s="687"/>
      <c r="F7" s="687" t="s">
        <v>273</v>
      </c>
      <c r="G7" s="687"/>
      <c r="H7" s="504" t="s">
        <v>259</v>
      </c>
      <c r="I7" s="687" t="s">
        <v>207</v>
      </c>
      <c r="J7" s="687"/>
      <c r="K7" s="505"/>
    </row>
    <row r="8" spans="1:12" ht="15">
      <c r="A8" s="485" t="s">
        <v>99</v>
      </c>
      <c r="B8" s="506" t="s">
        <v>206</v>
      </c>
      <c r="C8" s="484" t="s">
        <v>205</v>
      </c>
      <c r="D8" s="506" t="s">
        <v>206</v>
      </c>
      <c r="E8" s="484" t="s">
        <v>205</v>
      </c>
      <c r="F8" s="506" t="s">
        <v>206</v>
      </c>
      <c r="G8" s="484" t="s">
        <v>205</v>
      </c>
      <c r="H8" s="484" t="s">
        <v>205</v>
      </c>
      <c r="I8" s="506" t="s">
        <v>206</v>
      </c>
      <c r="J8" s="484" t="s">
        <v>205</v>
      </c>
      <c r="K8" s="505"/>
    </row>
    <row r="9" spans="1:12" ht="15">
      <c r="A9" s="507" t="s">
        <v>100</v>
      </c>
      <c r="B9" s="78">
        <f>SUM(B10,B14,B17)</f>
        <v>0</v>
      </c>
      <c r="C9" s="78">
        <f>SUM(C10,C14,C17)</f>
        <v>0</v>
      </c>
      <c r="D9" s="78">
        <f t="shared" ref="D9:J9" si="0">SUM(D10,D14,D17)</f>
        <v>0</v>
      </c>
      <c r="E9" s="78">
        <f>SUM(E10,E14,E17)</f>
        <v>0</v>
      </c>
      <c r="F9" s="78">
        <f t="shared" si="0"/>
        <v>0</v>
      </c>
      <c r="G9" s="78">
        <f>SUM(G10,G14,G17)</f>
        <v>0</v>
      </c>
      <c r="H9" s="78">
        <f>SUM(H10,H14,H17)</f>
        <v>0</v>
      </c>
      <c r="I9" s="78">
        <f>SUM(I10,I14,I17)</f>
        <v>0</v>
      </c>
      <c r="J9" s="78">
        <f t="shared" si="0"/>
        <v>0</v>
      </c>
      <c r="K9" s="505"/>
    </row>
    <row r="10" spans="1:12" ht="15">
      <c r="A10" s="508" t="s">
        <v>101</v>
      </c>
      <c r="B10" s="503">
        <f>SUM(B11:B13)</f>
        <v>0</v>
      </c>
      <c r="C10" s="503">
        <f>SUM(C11:C13)</f>
        <v>0</v>
      </c>
      <c r="D10" s="503">
        <f t="shared" ref="D10:J10" si="1">SUM(D11:D13)</f>
        <v>0</v>
      </c>
      <c r="E10" s="503">
        <f>SUM(E11:E13)</f>
        <v>0</v>
      </c>
      <c r="F10" s="503">
        <f t="shared" si="1"/>
        <v>0</v>
      </c>
      <c r="G10" s="503">
        <f>SUM(G11:G13)</f>
        <v>0</v>
      </c>
      <c r="H10" s="503">
        <f>SUM(H11:H13)</f>
        <v>0</v>
      </c>
      <c r="I10" s="503">
        <f>SUM(I11:I13)</f>
        <v>0</v>
      </c>
      <c r="J10" s="503">
        <f t="shared" si="1"/>
        <v>0</v>
      </c>
      <c r="K10" s="505"/>
    </row>
    <row r="11" spans="1:12" ht="15">
      <c r="A11" s="508" t="s">
        <v>102</v>
      </c>
      <c r="B11" s="487"/>
      <c r="C11" s="487"/>
      <c r="D11" s="487"/>
      <c r="E11" s="487"/>
      <c r="F11" s="487"/>
      <c r="G11" s="487"/>
      <c r="H11" s="487"/>
      <c r="I11" s="487"/>
      <c r="J11" s="487"/>
      <c r="K11" s="505"/>
    </row>
    <row r="12" spans="1:12" ht="15">
      <c r="A12" s="508" t="s">
        <v>103</v>
      </c>
      <c r="B12" s="487"/>
      <c r="C12" s="487"/>
      <c r="D12" s="487"/>
      <c r="E12" s="487"/>
      <c r="F12" s="487"/>
      <c r="G12" s="487"/>
      <c r="H12" s="487"/>
      <c r="I12" s="487"/>
      <c r="J12" s="487"/>
      <c r="K12" s="505"/>
    </row>
    <row r="13" spans="1:12" ht="15">
      <c r="A13" s="508" t="s">
        <v>104</v>
      </c>
      <c r="B13" s="487"/>
      <c r="C13" s="487"/>
      <c r="D13" s="487"/>
      <c r="E13" s="487"/>
      <c r="F13" s="487"/>
      <c r="G13" s="487"/>
      <c r="H13" s="487"/>
      <c r="I13" s="487"/>
      <c r="J13" s="487"/>
      <c r="K13" s="505"/>
    </row>
    <row r="14" spans="1:12" ht="15">
      <c r="A14" s="508" t="s">
        <v>105</v>
      </c>
      <c r="B14" s="503">
        <f>SUM(B15:B16)</f>
        <v>0</v>
      </c>
      <c r="C14" s="503">
        <f>SUM(C15:C16)</f>
        <v>0</v>
      </c>
      <c r="D14" s="503">
        <f t="shared" ref="D14:J14" si="2">SUM(D15:D16)</f>
        <v>0</v>
      </c>
      <c r="E14" s="503">
        <f>SUM(E15:E16)</f>
        <v>0</v>
      </c>
      <c r="F14" s="503">
        <f t="shared" si="2"/>
        <v>0</v>
      </c>
      <c r="G14" s="503">
        <f>SUM(G15:G16)</f>
        <v>0</v>
      </c>
      <c r="H14" s="503">
        <f>SUM(H15:H16)</f>
        <v>0</v>
      </c>
      <c r="I14" s="503">
        <f>SUM(I15:I16)</f>
        <v>0</v>
      </c>
      <c r="J14" s="503">
        <f t="shared" si="2"/>
        <v>0</v>
      </c>
      <c r="K14" s="505"/>
    </row>
    <row r="15" spans="1:12" ht="15">
      <c r="A15" s="508" t="s">
        <v>106</v>
      </c>
      <c r="B15" s="487"/>
      <c r="C15" s="487"/>
      <c r="D15" s="487"/>
      <c r="E15" s="487"/>
      <c r="F15" s="487"/>
      <c r="G15" s="487"/>
      <c r="H15" s="487"/>
      <c r="I15" s="487"/>
      <c r="J15" s="487"/>
      <c r="K15" s="505"/>
    </row>
    <row r="16" spans="1:12" ht="15">
      <c r="A16" s="508" t="s">
        <v>107</v>
      </c>
      <c r="B16" s="487"/>
      <c r="C16" s="487"/>
      <c r="D16" s="487"/>
      <c r="E16" s="487"/>
      <c r="F16" s="487"/>
      <c r="G16" s="487"/>
      <c r="H16" s="487"/>
      <c r="I16" s="487"/>
      <c r="J16" s="487"/>
      <c r="K16" s="505"/>
    </row>
    <row r="17" spans="1:11" ht="15">
      <c r="A17" s="508" t="s">
        <v>108</v>
      </c>
      <c r="B17" s="503">
        <f>SUM(B18:B19,B22,B23)</f>
        <v>0</v>
      </c>
      <c r="C17" s="503">
        <f>SUM(C18:C19,C22,C23)</f>
        <v>0</v>
      </c>
      <c r="D17" s="503">
        <f t="shared" ref="D17:J17" si="3">SUM(D18:D19,D22,D23)</f>
        <v>0</v>
      </c>
      <c r="E17" s="503">
        <f>SUM(E18:E19,E22,E23)</f>
        <v>0</v>
      </c>
      <c r="F17" s="503">
        <f t="shared" si="3"/>
        <v>0</v>
      </c>
      <c r="G17" s="503">
        <f>SUM(G18:G19,G22,G23)</f>
        <v>0</v>
      </c>
      <c r="H17" s="503">
        <f>SUM(H18:H19,H22,H23)</f>
        <v>0</v>
      </c>
      <c r="I17" s="503">
        <f>SUM(I18:I19,I22,I23)</f>
        <v>0</v>
      </c>
      <c r="J17" s="503">
        <f t="shared" si="3"/>
        <v>0</v>
      </c>
      <c r="K17" s="505"/>
    </row>
    <row r="18" spans="1:11" ht="15">
      <c r="A18" s="508" t="s">
        <v>109</v>
      </c>
      <c r="B18" s="487"/>
      <c r="C18" s="487"/>
      <c r="D18" s="487"/>
      <c r="E18" s="487"/>
      <c r="F18" s="487"/>
      <c r="G18" s="487"/>
      <c r="H18" s="487"/>
      <c r="I18" s="487"/>
      <c r="J18" s="487"/>
      <c r="K18" s="505"/>
    </row>
    <row r="19" spans="1:11" ht="15">
      <c r="A19" s="508" t="s">
        <v>110</v>
      </c>
      <c r="B19" s="503">
        <f>SUM(B20:B21)</f>
        <v>0</v>
      </c>
      <c r="C19" s="503">
        <f>SUM(C20:C21)</f>
        <v>0</v>
      </c>
      <c r="D19" s="503">
        <f t="shared" ref="D19:J19" si="4">SUM(D20:D21)</f>
        <v>0</v>
      </c>
      <c r="E19" s="503">
        <f>SUM(E20:E21)</f>
        <v>0</v>
      </c>
      <c r="F19" s="503">
        <f t="shared" si="4"/>
        <v>0</v>
      </c>
      <c r="G19" s="503">
        <f>SUM(G20:G21)</f>
        <v>0</v>
      </c>
      <c r="H19" s="503">
        <f>SUM(H20:H21)</f>
        <v>0</v>
      </c>
      <c r="I19" s="503">
        <f>SUM(I20:I21)</f>
        <v>0</v>
      </c>
      <c r="J19" s="503">
        <f t="shared" si="4"/>
        <v>0</v>
      </c>
      <c r="K19" s="505"/>
    </row>
    <row r="20" spans="1:11" ht="15">
      <c r="A20" s="508" t="s">
        <v>111</v>
      </c>
      <c r="B20" s="487"/>
      <c r="C20" s="487"/>
      <c r="D20" s="487"/>
      <c r="E20" s="487"/>
      <c r="F20" s="487"/>
      <c r="G20" s="487"/>
      <c r="H20" s="487"/>
      <c r="I20" s="487"/>
      <c r="J20" s="487"/>
      <c r="K20" s="505"/>
    </row>
    <row r="21" spans="1:11" ht="15">
      <c r="A21" s="508" t="s">
        <v>112</v>
      </c>
      <c r="B21" s="487"/>
      <c r="C21" s="487"/>
      <c r="D21" s="487"/>
      <c r="E21" s="487"/>
      <c r="F21" s="487"/>
      <c r="G21" s="487"/>
      <c r="H21" s="487"/>
      <c r="I21" s="487"/>
      <c r="J21" s="487"/>
      <c r="K21" s="505"/>
    </row>
    <row r="22" spans="1:11" ht="15">
      <c r="A22" s="508" t="s">
        <v>113</v>
      </c>
      <c r="B22" s="487"/>
      <c r="C22" s="487"/>
      <c r="D22" s="487"/>
      <c r="E22" s="487"/>
      <c r="F22" s="487"/>
      <c r="G22" s="487"/>
      <c r="H22" s="487"/>
      <c r="I22" s="487"/>
      <c r="J22" s="487"/>
      <c r="K22" s="505"/>
    </row>
    <row r="23" spans="1:11" ht="15">
      <c r="A23" s="508" t="s">
        <v>114</v>
      </c>
      <c r="B23" s="487"/>
      <c r="C23" s="487"/>
      <c r="D23" s="487"/>
      <c r="E23" s="487"/>
      <c r="F23" s="487"/>
      <c r="G23" s="487"/>
      <c r="H23" s="487"/>
      <c r="I23" s="487"/>
      <c r="J23" s="487"/>
      <c r="K23" s="505"/>
    </row>
    <row r="24" spans="1:11" ht="15">
      <c r="A24" s="507" t="s">
        <v>115</v>
      </c>
      <c r="B24" s="78">
        <f>SUM(B25:B31)</f>
        <v>0</v>
      </c>
      <c r="C24" s="78">
        <f t="shared" ref="C24:J24" si="5">SUM(C25:C31)</f>
        <v>0</v>
      </c>
      <c r="D24" s="78">
        <f t="shared" si="5"/>
        <v>0</v>
      </c>
      <c r="E24" s="78">
        <f t="shared" si="5"/>
        <v>0</v>
      </c>
      <c r="F24" s="78">
        <f t="shared" si="5"/>
        <v>0</v>
      </c>
      <c r="G24" s="78">
        <f t="shared" si="5"/>
        <v>0</v>
      </c>
      <c r="H24" s="78">
        <f t="shared" si="5"/>
        <v>0</v>
      </c>
      <c r="I24" s="78">
        <f t="shared" si="5"/>
        <v>0</v>
      </c>
      <c r="J24" s="78">
        <f t="shared" si="5"/>
        <v>0</v>
      </c>
      <c r="K24" s="505"/>
    </row>
    <row r="25" spans="1:11" ht="15">
      <c r="A25" s="508" t="s">
        <v>585</v>
      </c>
      <c r="B25" s="487"/>
      <c r="C25" s="487"/>
      <c r="D25" s="487"/>
      <c r="E25" s="487"/>
      <c r="F25" s="487"/>
      <c r="G25" s="487"/>
      <c r="H25" s="487"/>
      <c r="I25" s="487"/>
      <c r="J25" s="487"/>
      <c r="K25" s="505"/>
    </row>
    <row r="26" spans="1:11" ht="15">
      <c r="A26" s="508" t="s">
        <v>239</v>
      </c>
      <c r="B26" s="487"/>
      <c r="C26" s="487"/>
      <c r="D26" s="487"/>
      <c r="E26" s="487"/>
      <c r="F26" s="487"/>
      <c r="G26" s="487"/>
      <c r="H26" s="487"/>
      <c r="I26" s="487"/>
      <c r="J26" s="487"/>
      <c r="K26" s="505"/>
    </row>
    <row r="27" spans="1:11" ht="15">
      <c r="A27" s="508" t="s">
        <v>240</v>
      </c>
      <c r="B27" s="487"/>
      <c r="C27" s="487"/>
      <c r="D27" s="487"/>
      <c r="E27" s="487"/>
      <c r="F27" s="487"/>
      <c r="G27" s="487"/>
      <c r="H27" s="487"/>
      <c r="I27" s="487"/>
      <c r="J27" s="487"/>
      <c r="K27" s="505"/>
    </row>
    <row r="28" spans="1:11" ht="15">
      <c r="A28" s="508" t="s">
        <v>241</v>
      </c>
      <c r="B28" s="487"/>
      <c r="C28" s="487"/>
      <c r="D28" s="487"/>
      <c r="E28" s="487"/>
      <c r="F28" s="487"/>
      <c r="G28" s="487"/>
      <c r="H28" s="487"/>
      <c r="I28" s="487"/>
      <c r="J28" s="487"/>
      <c r="K28" s="505"/>
    </row>
    <row r="29" spans="1:11" ht="15">
      <c r="A29" s="508" t="s">
        <v>242</v>
      </c>
      <c r="B29" s="487"/>
      <c r="C29" s="487"/>
      <c r="D29" s="487"/>
      <c r="E29" s="487"/>
      <c r="F29" s="487"/>
      <c r="G29" s="487"/>
      <c r="H29" s="487"/>
      <c r="I29" s="487"/>
      <c r="J29" s="487"/>
      <c r="K29" s="505"/>
    </row>
    <row r="30" spans="1:11" ht="15">
      <c r="A30" s="508" t="s">
        <v>243</v>
      </c>
      <c r="B30" s="487"/>
      <c r="C30" s="487"/>
      <c r="D30" s="487"/>
      <c r="E30" s="487"/>
      <c r="F30" s="487"/>
      <c r="G30" s="487"/>
      <c r="H30" s="487"/>
      <c r="I30" s="487"/>
      <c r="J30" s="487"/>
      <c r="K30" s="505"/>
    </row>
    <row r="31" spans="1:11" ht="15">
      <c r="A31" s="508" t="s">
        <v>244</v>
      </c>
      <c r="B31" s="487"/>
      <c r="C31" s="487"/>
      <c r="D31" s="487"/>
      <c r="E31" s="487"/>
      <c r="F31" s="487"/>
      <c r="G31" s="487"/>
      <c r="H31" s="487"/>
      <c r="I31" s="487"/>
      <c r="J31" s="487"/>
      <c r="K31" s="505"/>
    </row>
    <row r="32" spans="1:11" ht="15">
      <c r="A32" s="507" t="s">
        <v>116</v>
      </c>
      <c r="B32" s="78">
        <f>SUM(B33:B35)</f>
        <v>0</v>
      </c>
      <c r="C32" s="78">
        <f>SUM(C33:C35)</f>
        <v>0</v>
      </c>
      <c r="D32" s="78">
        <f t="shared" ref="D32:J32" si="6">SUM(D33:D35)</f>
        <v>0</v>
      </c>
      <c r="E32" s="78">
        <f>SUM(E33:E35)</f>
        <v>0</v>
      </c>
      <c r="F32" s="78">
        <f t="shared" si="6"/>
        <v>0</v>
      </c>
      <c r="G32" s="78">
        <f>SUM(G33:G35)</f>
        <v>0</v>
      </c>
      <c r="H32" s="78">
        <f>SUM(H33:H35)</f>
        <v>0</v>
      </c>
      <c r="I32" s="78">
        <f>SUM(I33:I35)</f>
        <v>0</v>
      </c>
      <c r="J32" s="78">
        <f t="shared" si="6"/>
        <v>0</v>
      </c>
      <c r="K32" s="505"/>
    </row>
    <row r="33" spans="1:11" ht="15">
      <c r="A33" s="508" t="s">
        <v>245</v>
      </c>
      <c r="B33" s="487"/>
      <c r="C33" s="487"/>
      <c r="D33" s="487"/>
      <c r="E33" s="487"/>
      <c r="F33" s="487"/>
      <c r="G33" s="487"/>
      <c r="H33" s="487"/>
      <c r="I33" s="487"/>
      <c r="J33" s="487"/>
      <c r="K33" s="505"/>
    </row>
    <row r="34" spans="1:11" ht="15">
      <c r="A34" s="508" t="s">
        <v>246</v>
      </c>
      <c r="B34" s="487"/>
      <c r="C34" s="487"/>
      <c r="D34" s="487"/>
      <c r="E34" s="487"/>
      <c r="F34" s="487"/>
      <c r="G34" s="487"/>
      <c r="H34" s="487"/>
      <c r="I34" s="487"/>
      <c r="J34" s="487"/>
      <c r="K34" s="505"/>
    </row>
    <row r="35" spans="1:11" ht="15">
      <c r="A35" s="508" t="s">
        <v>247</v>
      </c>
      <c r="B35" s="487"/>
      <c r="C35" s="487"/>
      <c r="D35" s="487"/>
      <c r="E35" s="487"/>
      <c r="F35" s="487"/>
      <c r="G35" s="487"/>
      <c r="H35" s="487"/>
      <c r="I35" s="487"/>
      <c r="J35" s="487"/>
      <c r="K35" s="505"/>
    </row>
    <row r="36" spans="1:11" ht="15">
      <c r="A36" s="507" t="s">
        <v>117</v>
      </c>
      <c r="B36" s="78">
        <f t="shared" ref="B36:J36" si="7">SUM(B37:B39,B42)</f>
        <v>0</v>
      </c>
      <c r="C36" s="78">
        <f t="shared" si="7"/>
        <v>0</v>
      </c>
      <c r="D36" s="78">
        <f t="shared" si="7"/>
        <v>0</v>
      </c>
      <c r="E36" s="78">
        <f t="shared" si="7"/>
        <v>0</v>
      </c>
      <c r="F36" s="78">
        <f t="shared" si="7"/>
        <v>0</v>
      </c>
      <c r="G36" s="78">
        <f t="shared" si="7"/>
        <v>0</v>
      </c>
      <c r="H36" s="78">
        <f t="shared" si="7"/>
        <v>0</v>
      </c>
      <c r="I36" s="78">
        <f t="shared" si="7"/>
        <v>0</v>
      </c>
      <c r="J36" s="78">
        <f t="shared" si="7"/>
        <v>0</v>
      </c>
      <c r="K36" s="505"/>
    </row>
    <row r="37" spans="1:11" ht="15">
      <c r="A37" s="508" t="s">
        <v>118</v>
      </c>
      <c r="B37" s="487"/>
      <c r="C37" s="487"/>
      <c r="D37" s="487"/>
      <c r="E37" s="487"/>
      <c r="F37" s="487"/>
      <c r="G37" s="487"/>
      <c r="H37" s="487"/>
      <c r="I37" s="487"/>
      <c r="J37" s="487"/>
      <c r="K37" s="505"/>
    </row>
    <row r="38" spans="1:11" ht="15">
      <c r="A38" s="508" t="s">
        <v>119</v>
      </c>
      <c r="B38" s="487"/>
      <c r="C38" s="487"/>
      <c r="D38" s="487"/>
      <c r="E38" s="487"/>
      <c r="F38" s="487"/>
      <c r="G38" s="487"/>
      <c r="H38" s="487"/>
      <c r="I38" s="487"/>
      <c r="J38" s="487"/>
      <c r="K38" s="505"/>
    </row>
    <row r="39" spans="1:11" ht="15">
      <c r="A39" s="508" t="s">
        <v>120</v>
      </c>
      <c r="B39" s="503">
        <f t="shared" ref="B39:J39" si="8">SUM(B40:B41)</f>
        <v>0</v>
      </c>
      <c r="C39" s="503">
        <f t="shared" si="8"/>
        <v>0</v>
      </c>
      <c r="D39" s="503">
        <f t="shared" si="8"/>
        <v>0</v>
      </c>
      <c r="E39" s="503">
        <f t="shared" si="8"/>
        <v>0</v>
      </c>
      <c r="F39" s="503">
        <f t="shared" si="8"/>
        <v>0</v>
      </c>
      <c r="G39" s="503">
        <f t="shared" si="8"/>
        <v>0</v>
      </c>
      <c r="H39" s="503">
        <f t="shared" si="8"/>
        <v>0</v>
      </c>
      <c r="I39" s="503">
        <f t="shared" si="8"/>
        <v>0</v>
      </c>
      <c r="J39" s="503">
        <f t="shared" si="8"/>
        <v>0</v>
      </c>
      <c r="K39" s="505"/>
    </row>
    <row r="40" spans="1:11" ht="30">
      <c r="A40" s="508" t="s">
        <v>374</v>
      </c>
      <c r="B40" s="487"/>
      <c r="C40" s="487"/>
      <c r="D40" s="487"/>
      <c r="E40" s="487"/>
      <c r="F40" s="487"/>
      <c r="G40" s="487"/>
      <c r="H40" s="487"/>
      <c r="I40" s="487"/>
      <c r="J40" s="487"/>
      <c r="K40" s="505"/>
    </row>
    <row r="41" spans="1:11" ht="15">
      <c r="A41" s="508" t="s">
        <v>121</v>
      </c>
      <c r="B41" s="487"/>
      <c r="C41" s="487"/>
      <c r="D41" s="487"/>
      <c r="E41" s="487"/>
      <c r="F41" s="487"/>
      <c r="G41" s="487"/>
      <c r="H41" s="487"/>
      <c r="I41" s="487"/>
      <c r="J41" s="487"/>
      <c r="K41" s="505"/>
    </row>
    <row r="42" spans="1:11" ht="15">
      <c r="A42" s="508" t="s">
        <v>122</v>
      </c>
      <c r="B42" s="487"/>
      <c r="C42" s="487"/>
      <c r="D42" s="487"/>
      <c r="E42" s="487"/>
      <c r="F42" s="487"/>
      <c r="G42" s="487"/>
      <c r="H42" s="487"/>
      <c r="I42" s="487"/>
      <c r="J42" s="487"/>
      <c r="K42" s="505"/>
    </row>
    <row r="43" spans="1:11" ht="15">
      <c r="A43" s="509"/>
      <c r="B43" s="509"/>
      <c r="C43" s="509"/>
      <c r="D43" s="509"/>
      <c r="E43" s="509"/>
      <c r="F43" s="509"/>
      <c r="G43" s="509"/>
      <c r="H43" s="509"/>
      <c r="I43" s="509"/>
      <c r="J43" s="509"/>
    </row>
    <row r="44" spans="1:11" s="492" customFormat="1"/>
    <row r="45" spans="1:11" s="492" customFormat="1">
      <c r="A45" s="497"/>
    </row>
    <row r="46" spans="1:11" s="2" customFormat="1" ht="15">
      <c r="A46" s="68" t="s">
        <v>93</v>
      </c>
      <c r="D46" s="389"/>
    </row>
    <row r="47" spans="1:11" s="2" customFormat="1" ht="15">
      <c r="D47" s="423"/>
      <c r="E47" s="423"/>
      <c r="F47" s="423"/>
      <c r="G47" s="423"/>
      <c r="I47" s="423"/>
    </row>
    <row r="48" spans="1:11" s="2" customFormat="1" ht="15">
      <c r="B48" s="67"/>
      <c r="C48" s="67"/>
      <c r="F48" s="67"/>
      <c r="G48" s="500"/>
      <c r="H48" s="67"/>
      <c r="I48" s="423"/>
      <c r="J48" s="423"/>
    </row>
    <row r="49" spans="1:10" s="2" customFormat="1" ht="15">
      <c r="B49" s="66" t="s">
        <v>248</v>
      </c>
      <c r="F49" s="12" t="s">
        <v>253</v>
      </c>
      <c r="G49" s="501"/>
      <c r="I49" s="423"/>
      <c r="J49" s="423"/>
    </row>
    <row r="50" spans="1:10" s="2" customFormat="1" ht="15">
      <c r="B50" s="62" t="s">
        <v>123</v>
      </c>
      <c r="F50" s="2" t="s">
        <v>249</v>
      </c>
      <c r="G50" s="423"/>
      <c r="I50" s="423"/>
      <c r="J50" s="423"/>
    </row>
    <row r="51" spans="1:10" s="423" customFormat="1" ht="15">
      <c r="A51" s="2"/>
      <c r="B51" s="497"/>
      <c r="H51" s="497"/>
    </row>
    <row r="52" spans="1:10" s="2" customFormat="1" ht="15">
      <c r="A52" s="11"/>
      <c r="B52" s="11"/>
      <c r="C52" s="11"/>
    </row>
    <row r="53" spans="1:10" ht="15">
      <c r="A53" s="509"/>
      <c r="B53" s="509"/>
      <c r="C53" s="509"/>
      <c r="D53" s="509"/>
      <c r="E53" s="509"/>
      <c r="F53" s="509"/>
      <c r="G53" s="509"/>
      <c r="H53" s="509"/>
      <c r="I53" s="509"/>
      <c r="J53" s="509"/>
    </row>
  </sheetData>
  <mergeCells count="6">
    <mergeCell ref="B7:C7"/>
    <mergeCell ref="D7:E7"/>
    <mergeCell ref="F7:G7"/>
    <mergeCell ref="I7:J7"/>
    <mergeCell ref="I1:J1"/>
    <mergeCell ref="I2:J2"/>
  </mergeCells>
  <pageMargins left="0.25" right="0.25" top="0.75" bottom="0.75" header="0.3" footer="0.3"/>
  <pageSetup paperSize="9" scale="61" orientation="landscape" r:id="rId1"/>
  <rowBreaks count="1" manualBreakCount="1">
    <brk id="31" max="10"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L35"/>
  <sheetViews>
    <sheetView showGridLines="0" view="pageBreakPreview" topLeftCell="A16" zoomScale="80" zoomScaleNormal="100" zoomScaleSheetLayoutView="80" workbookViewId="0">
      <selection activeCell="D3" sqref="D3"/>
    </sheetView>
  </sheetViews>
  <sheetFormatPr defaultColWidth="9.140625" defaultRowHeight="12.75"/>
  <cols>
    <col min="1" max="1" width="4.7109375" style="23" customWidth="1"/>
    <col min="2" max="2" width="24.28515625" style="23" customWidth="1"/>
    <col min="3" max="3" width="25.28515625" style="23" customWidth="1"/>
    <col min="4" max="4" width="20" style="23" customWidth="1"/>
    <col min="5" max="5" width="14.140625" style="22" customWidth="1"/>
    <col min="6" max="6" width="23.7109375" style="22" customWidth="1"/>
    <col min="7" max="7" width="19" style="22" customWidth="1"/>
    <col min="8" max="8" width="28" style="22" customWidth="1"/>
    <col min="9" max="9" width="1" style="22" customWidth="1"/>
    <col min="10" max="10" width="9.85546875" style="60" customWidth="1"/>
    <col min="11" max="11" width="12.7109375" style="60" customWidth="1"/>
    <col min="12" max="12" width="9.140625" style="61"/>
    <col min="13" max="16384" width="9.140625" style="23"/>
  </cols>
  <sheetData>
    <row r="1" spans="1:12" s="22" customFormat="1" ht="15">
      <c r="A1" s="689" t="s">
        <v>518</v>
      </c>
      <c r="B1" s="689"/>
      <c r="C1" s="689"/>
      <c r="D1" s="689"/>
      <c r="E1" s="125"/>
      <c r="F1" s="125"/>
      <c r="G1" s="131"/>
      <c r="H1" s="96" t="s">
        <v>182</v>
      </c>
      <c r="I1" s="131"/>
      <c r="J1" s="63"/>
      <c r="K1" s="63"/>
      <c r="L1" s="63"/>
    </row>
    <row r="2" spans="1:12" s="22" customFormat="1" ht="15">
      <c r="A2" s="100" t="s">
        <v>124</v>
      </c>
      <c r="B2" s="125"/>
      <c r="C2" s="125"/>
      <c r="D2" s="125">
        <v>10</v>
      </c>
      <c r="E2" s="125"/>
      <c r="F2" s="125"/>
      <c r="G2" s="132"/>
      <c r="H2" s="133">
        <f>'ფორმა N1'!M2</f>
        <v>0</v>
      </c>
      <c r="I2" s="132"/>
      <c r="J2" s="63"/>
      <c r="K2" s="63"/>
      <c r="L2" s="63"/>
    </row>
    <row r="3" spans="1:12" s="22" customFormat="1" ht="15">
      <c r="A3" s="125"/>
      <c r="B3" s="125"/>
      <c r="C3" s="125"/>
      <c r="D3" s="125"/>
      <c r="E3" s="125"/>
      <c r="F3" s="125"/>
      <c r="G3" s="132"/>
      <c r="H3" s="128"/>
      <c r="I3" s="132"/>
      <c r="J3" s="63"/>
      <c r="K3" s="63"/>
      <c r="L3" s="63"/>
    </row>
    <row r="4" spans="1:12" s="2" customFormat="1" ht="15">
      <c r="A4" s="72" t="str">
        <f>'ფორმა N2'!A4</f>
        <v>ანგარიშვალდებული პირის დასახელება:</v>
      </c>
      <c r="B4" s="72"/>
      <c r="C4" s="72"/>
      <c r="D4" s="72"/>
      <c r="E4" s="125"/>
      <c r="F4" s="125"/>
      <c r="G4" s="125"/>
      <c r="H4" s="125"/>
      <c r="I4" s="131"/>
      <c r="J4" s="60"/>
      <c r="K4" s="60"/>
      <c r="L4" s="22"/>
    </row>
    <row r="5" spans="1:12" s="2" customFormat="1" ht="15">
      <c r="A5" s="112">
        <f>'ფორმა N1'!D4</f>
        <v>0</v>
      </c>
      <c r="B5" s="113"/>
      <c r="C5" s="113"/>
      <c r="D5" s="113"/>
      <c r="E5" s="134"/>
      <c r="F5" s="135"/>
      <c r="G5" s="135"/>
      <c r="H5" s="135"/>
      <c r="I5" s="131"/>
      <c r="J5" s="60"/>
      <c r="K5" s="60"/>
      <c r="L5" s="12"/>
    </row>
    <row r="6" spans="1:12" s="22" customFormat="1">
      <c r="A6" s="129"/>
      <c r="B6" s="130"/>
      <c r="C6" s="130"/>
      <c r="D6" s="130"/>
      <c r="E6" s="125"/>
      <c r="F6" s="125"/>
      <c r="G6" s="125"/>
      <c r="H6" s="125"/>
      <c r="I6" s="131"/>
      <c r="J6" s="60"/>
      <c r="K6" s="60"/>
      <c r="L6" s="60"/>
    </row>
    <row r="7" spans="1:12" ht="30">
      <c r="A7" s="122" t="s">
        <v>64</v>
      </c>
      <c r="B7" s="122" t="s">
        <v>339</v>
      </c>
      <c r="C7" s="123" t="s">
        <v>340</v>
      </c>
      <c r="D7" s="123" t="s">
        <v>216</v>
      </c>
      <c r="E7" s="123" t="s">
        <v>221</v>
      </c>
      <c r="F7" s="123" t="s">
        <v>222</v>
      </c>
      <c r="G7" s="123" t="s">
        <v>223</v>
      </c>
      <c r="H7" s="123" t="s">
        <v>224</v>
      </c>
      <c r="I7" s="131"/>
    </row>
    <row r="8" spans="1:12" ht="15">
      <c r="A8" s="122">
        <v>1</v>
      </c>
      <c r="B8" s="122">
        <v>2</v>
      </c>
      <c r="C8" s="123">
        <v>3</v>
      </c>
      <c r="D8" s="122">
        <v>4</v>
      </c>
      <c r="E8" s="123">
        <v>5</v>
      </c>
      <c r="F8" s="122">
        <v>6</v>
      </c>
      <c r="G8" s="123">
        <v>7</v>
      </c>
      <c r="H8" s="123">
        <v>8</v>
      </c>
      <c r="I8" s="131"/>
    </row>
    <row r="9" spans="1:12" ht="15">
      <c r="A9" s="64">
        <v>1</v>
      </c>
      <c r="B9" s="24"/>
      <c r="C9" s="24"/>
      <c r="D9" s="24"/>
      <c r="E9" s="24"/>
      <c r="F9" s="24"/>
      <c r="G9" s="140"/>
      <c r="H9" s="24"/>
      <c r="I9" s="131"/>
    </row>
    <row r="10" spans="1:12" ht="15">
      <c r="A10" s="64">
        <v>2</v>
      </c>
      <c r="B10" s="24"/>
      <c r="C10" s="24"/>
      <c r="D10" s="24"/>
      <c r="E10" s="24"/>
      <c r="F10" s="24"/>
      <c r="G10" s="140"/>
      <c r="H10" s="24"/>
      <c r="I10" s="131"/>
    </row>
    <row r="11" spans="1:12" ht="15">
      <c r="A11" s="64">
        <v>3</v>
      </c>
      <c r="B11" s="24"/>
      <c r="C11" s="24"/>
      <c r="D11" s="24"/>
      <c r="E11" s="24"/>
      <c r="F11" s="24"/>
      <c r="G11" s="140"/>
      <c r="H11" s="24"/>
      <c r="I11" s="131"/>
    </row>
    <row r="12" spans="1:12" ht="15">
      <c r="A12" s="64">
        <v>4</v>
      </c>
      <c r="B12" s="24"/>
      <c r="C12" s="24"/>
      <c r="D12" s="24"/>
      <c r="E12" s="24"/>
      <c r="F12" s="24"/>
      <c r="G12" s="140"/>
      <c r="H12" s="24"/>
      <c r="I12" s="131"/>
    </row>
    <row r="13" spans="1:12" ht="15">
      <c r="A13" s="64">
        <v>5</v>
      </c>
      <c r="B13" s="24"/>
      <c r="C13" s="24"/>
      <c r="D13" s="24"/>
      <c r="E13" s="24"/>
      <c r="F13" s="24"/>
      <c r="G13" s="140"/>
      <c r="H13" s="24"/>
      <c r="I13" s="131"/>
    </row>
    <row r="14" spans="1:12" ht="15">
      <c r="A14" s="64">
        <v>6</v>
      </c>
      <c r="B14" s="24"/>
      <c r="C14" s="24"/>
      <c r="D14" s="24"/>
      <c r="E14" s="24"/>
      <c r="F14" s="24"/>
      <c r="G14" s="140"/>
      <c r="H14" s="24"/>
      <c r="I14" s="131"/>
    </row>
    <row r="15" spans="1:12" s="22" customFormat="1" ht="15">
      <c r="A15" s="64">
        <v>7</v>
      </c>
      <c r="B15" s="24"/>
      <c r="C15" s="24"/>
      <c r="D15" s="24"/>
      <c r="E15" s="24"/>
      <c r="F15" s="24"/>
      <c r="G15" s="140"/>
      <c r="H15" s="24"/>
      <c r="I15" s="131"/>
      <c r="J15" s="60"/>
      <c r="K15" s="60"/>
      <c r="L15" s="60"/>
    </row>
    <row r="16" spans="1:12" s="22" customFormat="1" ht="15">
      <c r="A16" s="64">
        <v>8</v>
      </c>
      <c r="B16" s="24"/>
      <c r="C16" s="24"/>
      <c r="D16" s="24"/>
      <c r="E16" s="24"/>
      <c r="F16" s="24"/>
      <c r="G16" s="140"/>
      <c r="H16" s="24"/>
      <c r="I16" s="131"/>
      <c r="J16" s="60"/>
      <c r="K16" s="60"/>
      <c r="L16" s="60"/>
    </row>
    <row r="17" spans="1:12" s="22" customFormat="1" ht="15">
      <c r="A17" s="64">
        <v>9</v>
      </c>
      <c r="B17" s="24"/>
      <c r="C17" s="24"/>
      <c r="D17" s="24"/>
      <c r="E17" s="24"/>
      <c r="F17" s="24"/>
      <c r="G17" s="140"/>
      <c r="H17" s="24"/>
      <c r="I17" s="131"/>
      <c r="J17" s="60"/>
      <c r="K17" s="60"/>
      <c r="L17" s="60"/>
    </row>
    <row r="18" spans="1:12" s="22" customFormat="1" ht="15">
      <c r="A18" s="64">
        <v>10</v>
      </c>
      <c r="B18" s="24"/>
      <c r="C18" s="24"/>
      <c r="D18" s="24"/>
      <c r="E18" s="24"/>
      <c r="F18" s="24"/>
      <c r="G18" s="140"/>
      <c r="H18" s="24"/>
      <c r="I18" s="131"/>
      <c r="J18" s="60"/>
      <c r="K18" s="60"/>
      <c r="L18" s="60"/>
    </row>
    <row r="19" spans="1:12" s="22" customFormat="1" ht="15">
      <c r="A19" s="64">
        <v>11</v>
      </c>
      <c r="B19" s="24"/>
      <c r="C19" s="24"/>
      <c r="D19" s="24"/>
      <c r="E19" s="24"/>
      <c r="F19" s="24"/>
      <c r="G19" s="140"/>
      <c r="H19" s="24"/>
      <c r="I19" s="131"/>
      <c r="J19" s="60"/>
      <c r="K19" s="60"/>
      <c r="L19" s="60"/>
    </row>
    <row r="20" spans="1:12" s="22" customFormat="1" ht="15">
      <c r="A20" s="64">
        <v>12</v>
      </c>
      <c r="B20" s="24"/>
      <c r="C20" s="24"/>
      <c r="D20" s="24"/>
      <c r="E20" s="24"/>
      <c r="F20" s="24"/>
      <c r="G20" s="140"/>
      <c r="H20" s="24"/>
      <c r="I20" s="131"/>
      <c r="J20" s="60"/>
      <c r="K20" s="60"/>
      <c r="L20" s="60"/>
    </row>
    <row r="21" spans="1:12" s="22" customFormat="1" ht="15">
      <c r="A21" s="64">
        <v>13</v>
      </c>
      <c r="B21" s="24"/>
      <c r="C21" s="24"/>
      <c r="D21" s="24"/>
      <c r="E21" s="24"/>
      <c r="F21" s="24"/>
      <c r="G21" s="140"/>
      <c r="H21" s="24"/>
      <c r="I21" s="131"/>
      <c r="J21" s="60"/>
      <c r="K21" s="60"/>
      <c r="L21" s="60"/>
    </row>
    <row r="22" spans="1:12" s="22" customFormat="1" ht="15">
      <c r="A22" s="64">
        <v>14</v>
      </c>
      <c r="B22" s="24"/>
      <c r="C22" s="24"/>
      <c r="D22" s="24"/>
      <c r="E22" s="24"/>
      <c r="F22" s="24"/>
      <c r="G22" s="140"/>
      <c r="H22" s="24"/>
      <c r="I22" s="131"/>
      <c r="J22" s="60"/>
      <c r="K22" s="60"/>
      <c r="L22" s="60"/>
    </row>
    <row r="23" spans="1:12" s="22" customFormat="1" ht="15">
      <c r="A23" s="64">
        <v>15</v>
      </c>
      <c r="B23" s="24"/>
      <c r="C23" s="24"/>
      <c r="D23" s="24"/>
      <c r="E23" s="24"/>
      <c r="F23" s="24"/>
      <c r="G23" s="140"/>
      <c r="H23" s="24"/>
      <c r="I23" s="131"/>
      <c r="J23" s="60"/>
      <c r="K23" s="60"/>
      <c r="L23" s="60"/>
    </row>
    <row r="24" spans="1:12" s="22" customFormat="1" ht="15">
      <c r="A24" s="64">
        <v>16</v>
      </c>
      <c r="B24" s="24"/>
      <c r="C24" s="24"/>
      <c r="D24" s="24"/>
      <c r="E24" s="24"/>
      <c r="F24" s="24"/>
      <c r="G24" s="140"/>
      <c r="H24" s="24"/>
      <c r="I24" s="131"/>
      <c r="J24" s="60"/>
      <c r="K24" s="60"/>
      <c r="L24" s="60"/>
    </row>
    <row r="25" spans="1:12" s="22" customFormat="1" ht="15">
      <c r="A25" s="64">
        <v>17</v>
      </c>
      <c r="B25" s="24"/>
      <c r="C25" s="24"/>
      <c r="D25" s="24"/>
      <c r="E25" s="24"/>
      <c r="F25" s="24"/>
      <c r="G25" s="140"/>
      <c r="H25" s="24"/>
      <c r="I25" s="131"/>
      <c r="J25" s="60"/>
      <c r="K25" s="60"/>
      <c r="L25" s="60"/>
    </row>
    <row r="26" spans="1:12" s="22" customFormat="1" ht="15">
      <c r="A26" s="64">
        <v>18</v>
      </c>
      <c r="B26" s="24"/>
      <c r="C26" s="24"/>
      <c r="D26" s="24"/>
      <c r="E26" s="24"/>
      <c r="F26" s="24"/>
      <c r="G26" s="140"/>
      <c r="H26" s="24"/>
      <c r="I26" s="131"/>
      <c r="J26" s="60"/>
      <c r="K26" s="60"/>
      <c r="L26" s="60"/>
    </row>
    <row r="27" spans="1:12" s="22" customFormat="1" ht="15">
      <c r="A27" s="64" t="s">
        <v>258</v>
      </c>
      <c r="B27" s="24"/>
      <c r="C27" s="24"/>
      <c r="D27" s="24"/>
      <c r="E27" s="24"/>
      <c r="F27" s="24"/>
      <c r="G27" s="140"/>
      <c r="H27" s="24"/>
      <c r="I27" s="131"/>
      <c r="J27" s="60"/>
      <c r="K27" s="60"/>
      <c r="L27" s="60"/>
    </row>
    <row r="28" spans="1:12" s="22" customFormat="1">
      <c r="J28" s="60"/>
      <c r="K28" s="60"/>
      <c r="L28" s="60"/>
    </row>
    <row r="29" spans="1:12" s="22" customFormat="1"/>
    <row r="30" spans="1:12" s="22" customFormat="1">
      <c r="A30" s="23"/>
    </row>
    <row r="31" spans="1:12" s="2" customFormat="1" ht="15">
      <c r="B31" s="68" t="s">
        <v>93</v>
      </c>
      <c r="E31" s="5"/>
    </row>
    <row r="32" spans="1:12" s="2" customFormat="1" ht="15">
      <c r="C32" s="67"/>
      <c r="E32" s="67"/>
      <c r="F32" s="70"/>
      <c r="G32"/>
      <c r="H32"/>
      <c r="I32"/>
    </row>
    <row r="33" spans="1:9" s="2" customFormat="1" ht="15">
      <c r="A33"/>
      <c r="C33" s="66" t="s">
        <v>248</v>
      </c>
      <c r="E33" s="12" t="s">
        <v>253</v>
      </c>
      <c r="F33" s="69"/>
      <c r="G33"/>
      <c r="H33"/>
      <c r="I33"/>
    </row>
    <row r="34" spans="1:9" s="2" customFormat="1" ht="15">
      <c r="A34"/>
      <c r="C34" s="62" t="s">
        <v>123</v>
      </c>
      <c r="E34" s="2" t="s">
        <v>249</v>
      </c>
      <c r="F34"/>
      <c r="G34"/>
      <c r="H34"/>
      <c r="I34"/>
    </row>
    <row r="35" spans="1:9" customFormat="1" ht="15">
      <c r="B35" s="2"/>
      <c r="C35" s="23"/>
    </row>
  </sheetData>
  <mergeCells count="1">
    <mergeCell ref="A1:D1"/>
  </mergeCells>
  <dataValidations count="2">
    <dataValidation type="list" allowBlank="1" showInputMessage="1" showErrorMessage="1" errorTitle="შევსების წესი" error="შენობა-ნაგებობების ტიპები აირჩიეთ შემდეგი ჩამონათვალიდან:_x000a__x000a_- საცხოვრებელი შენობები_x000a_- არასაცხოვრებელი შენობები_x000a_- სხვა ნაგებობები_x000a_- დაუმთავრებელი მშენებლობა" sqref="B9:B27">
      <formula1>"საცხოვრებალი შენობები, არასაცხოვრებელი შენობები, სხვა ნაგებობები, დაუმთავრებელი მშენებლობა"</formula1>
    </dataValidation>
    <dataValidation allowBlank="1" showInputMessage="1" showErrorMessage="1" prompt="თვე/დღე/წელი" sqref="G9:G27"/>
  </dataValidations>
  <pageMargins left="0.19685039370078741" right="0.19685039370078741" top="0.74803149606299213" bottom="0.74803149606299213" header="0.31496062992125984" footer="0.31496062992125984"/>
  <pageSetup paperSize="9" scale="92" fitToHeight="0" orientation="landscape" r:id="rId1"/>
  <colBreaks count="1" manualBreakCount="1">
    <brk id="11"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L54"/>
  <sheetViews>
    <sheetView showGridLines="0" view="pageBreakPreview" topLeftCell="A13" zoomScale="80" zoomScaleNormal="100" zoomScaleSheetLayoutView="80" workbookViewId="0">
      <selection activeCell="I24" sqref="I24"/>
    </sheetView>
  </sheetViews>
  <sheetFormatPr defaultColWidth="9.140625" defaultRowHeight="12.75"/>
  <cols>
    <col min="1" max="1" width="4.7109375" style="497" customWidth="1"/>
    <col min="2" max="2" width="23.28515625" style="497" customWidth="1"/>
    <col min="3" max="4" width="17.7109375" style="497" customWidth="1"/>
    <col min="5" max="6" width="14.140625" style="492" customWidth="1"/>
    <col min="7" max="7" width="20.42578125" style="492" customWidth="1"/>
    <col min="8" max="8" width="23.7109375" style="492" customWidth="1"/>
    <col min="9" max="9" width="21.42578125" style="492" customWidth="1"/>
    <col min="10" max="10" width="1" style="502" customWidth="1"/>
    <col min="11" max="16384" width="9.140625" style="497"/>
  </cols>
  <sheetData>
    <row r="1" spans="1:12" s="492" customFormat="1" ht="15">
      <c r="A1" s="689" t="s">
        <v>563</v>
      </c>
      <c r="B1" s="689"/>
      <c r="C1" s="689"/>
      <c r="D1" s="689"/>
      <c r="E1" s="689"/>
      <c r="F1" s="130"/>
      <c r="G1" s="130"/>
      <c r="H1" s="479"/>
      <c r="I1" s="390" t="s">
        <v>182</v>
      </c>
      <c r="J1" s="136"/>
    </row>
    <row r="2" spans="1:12" s="492" customFormat="1" ht="15">
      <c r="A2" s="100" t="s">
        <v>124</v>
      </c>
      <c r="B2" s="130"/>
      <c r="C2" s="130"/>
      <c r="D2" s="130"/>
      <c r="E2" s="130"/>
      <c r="F2" s="130"/>
      <c r="G2" s="130"/>
      <c r="H2" s="479"/>
      <c r="I2" s="385">
        <f>'ფორმა N1'!M2</f>
        <v>0</v>
      </c>
      <c r="J2" s="136"/>
    </row>
    <row r="3" spans="1:12" s="492" customFormat="1" ht="15">
      <c r="A3" s="130"/>
      <c r="B3" s="130"/>
      <c r="C3" s="130"/>
      <c r="D3" s="130"/>
      <c r="E3" s="130"/>
      <c r="F3" s="130"/>
      <c r="G3" s="130"/>
      <c r="H3" s="128"/>
      <c r="I3" s="128"/>
      <c r="J3" s="136"/>
    </row>
    <row r="4" spans="1:12" s="2" customFormat="1" ht="15">
      <c r="A4" s="72" t="str">
        <f>'ფორმა N2'!A4</f>
        <v>ანგარიშვალდებული პირის დასახელება:</v>
      </c>
      <c r="B4" s="72"/>
      <c r="C4" s="72"/>
      <c r="D4" s="73"/>
      <c r="E4" s="480"/>
      <c r="F4" s="130"/>
      <c r="G4" s="130"/>
      <c r="H4" s="130"/>
      <c r="I4" s="480"/>
      <c r="J4" s="99"/>
      <c r="L4" s="492"/>
    </row>
    <row r="5" spans="1:12" s="2" customFormat="1" ht="15">
      <c r="A5" s="112">
        <f>'ფორმა N1'!D4</f>
        <v>0</v>
      </c>
      <c r="B5" s="113"/>
      <c r="C5" s="113"/>
      <c r="D5" s="113"/>
      <c r="E5" s="493"/>
      <c r="F5" s="494"/>
      <c r="G5" s="494"/>
      <c r="H5" s="494"/>
      <c r="I5" s="493"/>
      <c r="J5" s="99"/>
    </row>
    <row r="6" spans="1:12" s="492" customFormat="1">
      <c r="A6" s="129"/>
      <c r="B6" s="130"/>
      <c r="C6" s="130"/>
      <c r="D6" s="130"/>
      <c r="E6" s="130"/>
      <c r="F6" s="130"/>
      <c r="G6" s="130"/>
      <c r="H6" s="130"/>
      <c r="I6" s="130"/>
      <c r="J6" s="495"/>
    </row>
    <row r="7" spans="1:12" ht="30">
      <c r="A7" s="483" t="s">
        <v>64</v>
      </c>
      <c r="B7" s="485" t="s">
        <v>229</v>
      </c>
      <c r="C7" s="484" t="s">
        <v>225</v>
      </c>
      <c r="D7" s="484" t="s">
        <v>226</v>
      </c>
      <c r="E7" s="484" t="s">
        <v>227</v>
      </c>
      <c r="F7" s="484" t="s">
        <v>228</v>
      </c>
      <c r="G7" s="484" t="s">
        <v>222</v>
      </c>
      <c r="H7" s="484" t="s">
        <v>223</v>
      </c>
      <c r="I7" s="484" t="s">
        <v>224</v>
      </c>
      <c r="J7" s="496"/>
    </row>
    <row r="8" spans="1:12" ht="15">
      <c r="A8" s="485">
        <v>1</v>
      </c>
      <c r="B8" s="485">
        <v>2</v>
      </c>
      <c r="C8" s="484">
        <v>3</v>
      </c>
      <c r="D8" s="485">
        <v>4</v>
      </c>
      <c r="E8" s="484">
        <v>5</v>
      </c>
      <c r="F8" s="485">
        <v>6</v>
      </c>
      <c r="G8" s="484">
        <v>7</v>
      </c>
      <c r="H8" s="485">
        <v>8</v>
      </c>
      <c r="I8" s="484">
        <v>9</v>
      </c>
      <c r="J8" s="496"/>
    </row>
    <row r="9" spans="1:12" ht="15">
      <c r="A9" s="486">
        <v>1</v>
      </c>
      <c r="B9" s="487"/>
      <c r="C9" s="487"/>
      <c r="D9" s="487"/>
      <c r="E9" s="487"/>
      <c r="F9" s="487"/>
      <c r="G9" s="487"/>
      <c r="H9" s="498"/>
      <c r="I9" s="487"/>
      <c r="J9" s="496"/>
    </row>
    <row r="10" spans="1:12" ht="15">
      <c r="A10" s="486">
        <v>2</v>
      </c>
      <c r="B10" s="487"/>
      <c r="C10" s="487"/>
      <c r="D10" s="487"/>
      <c r="E10" s="487"/>
      <c r="F10" s="487"/>
      <c r="G10" s="487"/>
      <c r="H10" s="498"/>
      <c r="I10" s="487"/>
      <c r="J10" s="496"/>
    </row>
    <row r="11" spans="1:12" ht="15">
      <c r="A11" s="486">
        <v>3</v>
      </c>
      <c r="B11" s="487"/>
      <c r="C11" s="487"/>
      <c r="D11" s="487"/>
      <c r="E11" s="487"/>
      <c r="F11" s="487"/>
      <c r="G11" s="487"/>
      <c r="H11" s="498"/>
      <c r="I11" s="487"/>
      <c r="J11" s="496"/>
    </row>
    <row r="12" spans="1:12" ht="15">
      <c r="A12" s="486">
        <v>4</v>
      </c>
      <c r="B12" s="487"/>
      <c r="C12" s="487"/>
      <c r="D12" s="487"/>
      <c r="E12" s="487"/>
      <c r="F12" s="487"/>
      <c r="G12" s="487"/>
      <c r="H12" s="498"/>
      <c r="I12" s="487"/>
      <c r="J12" s="496"/>
    </row>
    <row r="13" spans="1:12" ht="15">
      <c r="A13" s="486">
        <v>5</v>
      </c>
      <c r="B13" s="487"/>
      <c r="C13" s="487"/>
      <c r="D13" s="487"/>
      <c r="E13" s="487"/>
      <c r="F13" s="487"/>
      <c r="G13" s="487"/>
      <c r="H13" s="498"/>
      <c r="I13" s="487"/>
      <c r="J13" s="496"/>
    </row>
    <row r="14" spans="1:12" ht="15">
      <c r="A14" s="486">
        <v>6</v>
      </c>
      <c r="B14" s="487"/>
      <c r="C14" s="487"/>
      <c r="D14" s="487"/>
      <c r="E14" s="487"/>
      <c r="F14" s="487"/>
      <c r="G14" s="487"/>
      <c r="H14" s="498"/>
      <c r="I14" s="487"/>
      <c r="J14" s="496"/>
    </row>
    <row r="15" spans="1:12" s="492" customFormat="1" ht="15">
      <c r="A15" s="486">
        <v>7</v>
      </c>
      <c r="B15" s="487"/>
      <c r="C15" s="487"/>
      <c r="D15" s="487"/>
      <c r="E15" s="487"/>
      <c r="F15" s="487"/>
      <c r="G15" s="487"/>
      <c r="H15" s="498"/>
      <c r="I15" s="487"/>
      <c r="J15" s="495"/>
    </row>
    <row r="16" spans="1:12" s="492" customFormat="1" ht="15">
      <c r="A16" s="486">
        <v>8</v>
      </c>
      <c r="B16" s="487"/>
      <c r="C16" s="487"/>
      <c r="D16" s="487"/>
      <c r="E16" s="487"/>
      <c r="F16" s="487"/>
      <c r="G16" s="487"/>
      <c r="H16" s="498"/>
      <c r="I16" s="487"/>
      <c r="J16" s="495"/>
    </row>
    <row r="17" spans="1:10" s="492" customFormat="1" ht="15">
      <c r="A17" s="486">
        <v>9</v>
      </c>
      <c r="B17" s="487"/>
      <c r="C17" s="487"/>
      <c r="D17" s="487"/>
      <c r="E17" s="487"/>
      <c r="F17" s="487"/>
      <c r="G17" s="487"/>
      <c r="H17" s="498"/>
      <c r="I17" s="487"/>
      <c r="J17" s="495"/>
    </row>
    <row r="18" spans="1:10" s="492" customFormat="1" ht="15">
      <c r="A18" s="486">
        <v>10</v>
      </c>
      <c r="B18" s="487"/>
      <c r="C18" s="487"/>
      <c r="D18" s="487"/>
      <c r="E18" s="487"/>
      <c r="F18" s="487"/>
      <c r="G18" s="487"/>
      <c r="H18" s="498"/>
      <c r="I18" s="487"/>
      <c r="J18" s="495"/>
    </row>
    <row r="19" spans="1:10" s="492" customFormat="1" ht="15">
      <c r="A19" s="486">
        <v>11</v>
      </c>
      <c r="B19" s="487"/>
      <c r="C19" s="487"/>
      <c r="D19" s="487"/>
      <c r="E19" s="487"/>
      <c r="F19" s="487"/>
      <c r="G19" s="487"/>
      <c r="H19" s="498"/>
      <c r="I19" s="487"/>
      <c r="J19" s="495"/>
    </row>
    <row r="20" spans="1:10" s="492" customFormat="1" ht="15">
      <c r="A20" s="486">
        <v>12</v>
      </c>
      <c r="B20" s="487"/>
      <c r="C20" s="487"/>
      <c r="D20" s="487"/>
      <c r="E20" s="487"/>
      <c r="F20" s="487"/>
      <c r="G20" s="487"/>
      <c r="H20" s="498"/>
      <c r="I20" s="487"/>
      <c r="J20" s="495"/>
    </row>
    <row r="21" spans="1:10" s="492" customFormat="1" ht="15">
      <c r="A21" s="486">
        <v>13</v>
      </c>
      <c r="B21" s="487"/>
      <c r="C21" s="487"/>
      <c r="D21" s="487"/>
      <c r="E21" s="487"/>
      <c r="F21" s="487"/>
      <c r="G21" s="487"/>
      <c r="H21" s="498"/>
      <c r="I21" s="487"/>
      <c r="J21" s="495"/>
    </row>
    <row r="22" spans="1:10" s="492" customFormat="1" ht="15">
      <c r="A22" s="486">
        <v>14</v>
      </c>
      <c r="B22" s="487"/>
      <c r="C22" s="487"/>
      <c r="D22" s="487"/>
      <c r="E22" s="487"/>
      <c r="F22" s="487"/>
      <c r="G22" s="487"/>
      <c r="H22" s="498"/>
      <c r="I22" s="487"/>
      <c r="J22" s="495"/>
    </row>
    <row r="23" spans="1:10" s="492" customFormat="1" ht="15">
      <c r="A23" s="486">
        <v>15</v>
      </c>
      <c r="B23" s="487"/>
      <c r="C23" s="487"/>
      <c r="D23" s="487"/>
      <c r="E23" s="487"/>
      <c r="F23" s="487"/>
      <c r="G23" s="487"/>
      <c r="H23" s="498"/>
      <c r="I23" s="487"/>
      <c r="J23" s="495"/>
    </row>
    <row r="24" spans="1:10" s="492" customFormat="1" ht="15">
      <c r="A24" s="486">
        <v>16</v>
      </c>
      <c r="B24" s="487"/>
      <c r="C24" s="487"/>
      <c r="D24" s="487"/>
      <c r="E24" s="487"/>
      <c r="F24" s="487"/>
      <c r="G24" s="487"/>
      <c r="H24" s="498"/>
      <c r="I24" s="487"/>
      <c r="J24" s="495"/>
    </row>
    <row r="25" spans="1:10" s="492" customFormat="1" ht="15">
      <c r="A25" s="486">
        <v>17</v>
      </c>
      <c r="B25" s="487"/>
      <c r="C25" s="487"/>
      <c r="D25" s="487"/>
      <c r="E25" s="487"/>
      <c r="F25" s="487"/>
      <c r="G25" s="487"/>
      <c r="H25" s="498"/>
      <c r="I25" s="487"/>
      <c r="J25" s="495"/>
    </row>
    <row r="26" spans="1:10" s="492" customFormat="1" ht="15">
      <c r="A26" s="486">
        <v>18</v>
      </c>
      <c r="B26" s="487"/>
      <c r="C26" s="487"/>
      <c r="D26" s="487"/>
      <c r="E26" s="487"/>
      <c r="F26" s="487"/>
      <c r="G26" s="487"/>
      <c r="H26" s="498"/>
      <c r="I26" s="487"/>
      <c r="J26" s="495"/>
    </row>
    <row r="27" spans="1:10" s="492" customFormat="1" ht="15">
      <c r="A27" s="486" t="s">
        <v>258</v>
      </c>
      <c r="B27" s="487"/>
      <c r="C27" s="487"/>
      <c r="D27" s="487"/>
      <c r="E27" s="487"/>
      <c r="F27" s="487"/>
      <c r="G27" s="487"/>
      <c r="H27" s="498"/>
      <c r="I27" s="487"/>
      <c r="J27" s="495"/>
    </row>
    <row r="28" spans="1:10" s="492" customFormat="1">
      <c r="J28" s="499"/>
    </row>
    <row r="29" spans="1:10" s="492" customFormat="1"/>
    <row r="30" spans="1:10" s="492" customFormat="1">
      <c r="A30" s="497"/>
    </row>
    <row r="31" spans="1:10" s="2" customFormat="1" ht="15">
      <c r="B31" s="68" t="s">
        <v>93</v>
      </c>
      <c r="E31" s="389"/>
    </row>
    <row r="32" spans="1:10" s="2" customFormat="1" ht="15">
      <c r="C32" s="67"/>
      <c r="E32" s="67"/>
      <c r="F32" s="500"/>
      <c r="G32" s="500"/>
      <c r="H32" s="423"/>
      <c r="I32" s="423"/>
    </row>
    <row r="33" spans="1:10" s="2" customFormat="1" ht="15">
      <c r="A33" s="423"/>
      <c r="C33" s="66" t="s">
        <v>248</v>
      </c>
      <c r="E33" s="12" t="s">
        <v>253</v>
      </c>
      <c r="F33" s="501"/>
      <c r="G33" s="423"/>
      <c r="H33" s="423"/>
      <c r="I33" s="423"/>
    </row>
    <row r="34" spans="1:10" s="2" customFormat="1" ht="15">
      <c r="A34" s="423"/>
      <c r="C34" s="62" t="s">
        <v>123</v>
      </c>
      <c r="E34" s="2" t="s">
        <v>249</v>
      </c>
      <c r="F34" s="423"/>
      <c r="G34" s="423"/>
      <c r="H34" s="423"/>
      <c r="I34" s="423"/>
    </row>
    <row r="35" spans="1:10" s="423" customFormat="1" ht="15">
      <c r="B35" s="2"/>
      <c r="C35" s="497"/>
    </row>
    <row r="36" spans="1:10" s="423" customFormat="1"/>
    <row r="37" spans="1:10" s="492" customFormat="1">
      <c r="J37" s="499"/>
    </row>
    <row r="38" spans="1:10" s="492" customFormat="1">
      <c r="J38" s="499"/>
    </row>
    <row r="39" spans="1:10" s="492" customFormat="1">
      <c r="J39" s="499"/>
    </row>
    <row r="40" spans="1:10" s="492" customFormat="1">
      <c r="J40" s="499"/>
    </row>
    <row r="41" spans="1:10" s="492" customFormat="1">
      <c r="J41" s="499"/>
    </row>
    <row r="42" spans="1:10" s="492" customFormat="1">
      <c r="J42" s="499"/>
    </row>
    <row r="43" spans="1:10" s="492" customFormat="1">
      <c r="J43" s="499"/>
    </row>
    <row r="44" spans="1:10" s="492" customFormat="1">
      <c r="J44" s="499"/>
    </row>
    <row r="45" spans="1:10" s="492" customFormat="1">
      <c r="J45" s="499"/>
    </row>
    <row r="46" spans="1:10" s="492" customFormat="1">
      <c r="J46" s="499"/>
    </row>
    <row r="47" spans="1:10" s="492" customFormat="1">
      <c r="J47" s="499"/>
    </row>
    <row r="48" spans="1:10" s="492" customFormat="1">
      <c r="J48" s="499"/>
    </row>
    <row r="49" spans="10:10" s="492" customFormat="1">
      <c r="J49" s="499"/>
    </row>
    <row r="50" spans="10:10" s="492" customFormat="1">
      <c r="J50" s="499"/>
    </row>
    <row r="51" spans="10:10" s="492" customFormat="1">
      <c r="J51" s="499"/>
    </row>
    <row r="52" spans="10:10" s="492" customFormat="1">
      <c r="J52" s="499"/>
    </row>
    <row r="53" spans="10:10" s="492" customFormat="1">
      <c r="J53" s="499"/>
    </row>
    <row r="54" spans="10:10" s="492" customFormat="1">
      <c r="J54" s="499"/>
    </row>
  </sheetData>
  <mergeCells count="1">
    <mergeCell ref="A1:E1"/>
  </mergeCells>
  <dataValidations count="1">
    <dataValidation allowBlank="1" showInputMessage="1" showErrorMessage="1" error="თვე/დღე/წელი" prompt="თვე/დღე/წელი" sqref="H9:H27"/>
  </dataValidations>
  <pageMargins left="0.19685039370078741" right="0.19685039370078741" top="0.74803149606299213" bottom="0.74803149606299213" header="0.31496062992125984" footer="0.31496062992125984"/>
  <pageSetup paperSize="9" scale="93"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5"/>
  <sheetViews>
    <sheetView view="pageBreakPreview" topLeftCell="A13" zoomScale="80" zoomScaleNormal="100" zoomScaleSheetLayoutView="80" workbookViewId="0">
      <selection activeCell="K38" sqref="K38"/>
    </sheetView>
  </sheetViews>
  <sheetFormatPr defaultColWidth="9.140625" defaultRowHeight="12.75"/>
  <cols>
    <col min="1" max="1" width="11.7109375" style="183" customWidth="1"/>
    <col min="2" max="2" width="21.5703125" style="183" customWidth="1"/>
    <col min="3" max="3" width="19.140625" style="183" customWidth="1"/>
    <col min="4" max="4" width="23.7109375" style="183" customWidth="1"/>
    <col min="5" max="6" width="16.5703125" style="183" bestFit="1" customWidth="1"/>
    <col min="7" max="7" width="17" style="183" customWidth="1"/>
    <col min="8" max="8" width="19" style="183" customWidth="1"/>
    <col min="9" max="9" width="24.42578125" style="183" customWidth="1"/>
    <col min="10" max="16384" width="9.140625" style="183"/>
  </cols>
  <sheetData>
    <row r="1" spans="1:13" s="423" customFormat="1" ht="15">
      <c r="A1" s="689" t="s">
        <v>562</v>
      </c>
      <c r="B1" s="689"/>
      <c r="C1" s="689"/>
      <c r="D1" s="689"/>
      <c r="E1" s="689"/>
      <c r="F1" s="130"/>
      <c r="G1" s="130"/>
      <c r="H1" s="479"/>
      <c r="I1" s="74" t="s">
        <v>94</v>
      </c>
    </row>
    <row r="2" spans="1:13" s="423" customFormat="1" ht="15">
      <c r="A2" s="100" t="s">
        <v>124</v>
      </c>
      <c r="B2" s="130"/>
      <c r="C2" s="130"/>
      <c r="D2" s="130"/>
      <c r="E2" s="130"/>
      <c r="F2" s="130"/>
      <c r="G2" s="130"/>
      <c r="H2" s="479"/>
      <c r="I2" s="385">
        <f>'ფორმა N1'!M2</f>
        <v>0</v>
      </c>
    </row>
    <row r="3" spans="1:13" s="423" customFormat="1" ht="15">
      <c r="A3" s="130"/>
      <c r="B3" s="130"/>
      <c r="C3" s="130"/>
      <c r="D3" s="130"/>
      <c r="E3" s="130"/>
      <c r="F3" s="130"/>
      <c r="G3" s="130"/>
      <c r="H3" s="128"/>
      <c r="I3" s="128"/>
      <c r="M3" s="183"/>
    </row>
    <row r="4" spans="1:13" s="423" customFormat="1" ht="15">
      <c r="A4" s="72" t="str">
        <f>'ფორმა N2'!A4</f>
        <v>ანგარიშვალდებული პირის დასახელება:</v>
      </c>
      <c r="B4" s="72"/>
      <c r="C4" s="72"/>
      <c r="D4" s="130"/>
      <c r="E4" s="130"/>
      <c r="F4" s="130"/>
      <c r="G4" s="130"/>
      <c r="H4" s="130"/>
      <c r="I4" s="480"/>
    </row>
    <row r="5" spans="1:13" ht="15">
      <c r="A5" s="178">
        <f>'ფორმა N1'!D4</f>
        <v>0</v>
      </c>
      <c r="B5" s="76"/>
      <c r="C5" s="76"/>
      <c r="D5" s="481"/>
      <c r="E5" s="481"/>
      <c r="F5" s="481"/>
      <c r="G5" s="481"/>
      <c r="H5" s="481"/>
      <c r="I5" s="482"/>
    </row>
    <row r="6" spans="1:13" s="423" customFormat="1">
      <c r="A6" s="129"/>
      <c r="B6" s="130"/>
      <c r="C6" s="130"/>
      <c r="D6" s="130"/>
      <c r="E6" s="130"/>
      <c r="F6" s="130"/>
      <c r="G6" s="130"/>
      <c r="H6" s="130"/>
      <c r="I6" s="130"/>
    </row>
    <row r="7" spans="1:13" s="423" customFormat="1" ht="75">
      <c r="A7" s="483" t="s">
        <v>64</v>
      </c>
      <c r="B7" s="484" t="s">
        <v>341</v>
      </c>
      <c r="C7" s="484" t="s">
        <v>342</v>
      </c>
      <c r="D7" s="484" t="s">
        <v>346</v>
      </c>
      <c r="E7" s="484" t="s">
        <v>347</v>
      </c>
      <c r="F7" s="484" t="s">
        <v>343</v>
      </c>
      <c r="G7" s="484" t="s">
        <v>344</v>
      </c>
      <c r="H7" s="484" t="s">
        <v>354</v>
      </c>
      <c r="I7" s="484" t="s">
        <v>345</v>
      </c>
    </row>
    <row r="8" spans="1:13" s="423" customFormat="1" ht="15">
      <c r="A8" s="485">
        <v>1</v>
      </c>
      <c r="B8" s="485">
        <v>2</v>
      </c>
      <c r="C8" s="484">
        <v>3</v>
      </c>
      <c r="D8" s="485">
        <v>6</v>
      </c>
      <c r="E8" s="484">
        <v>7</v>
      </c>
      <c r="F8" s="485">
        <v>8</v>
      </c>
      <c r="G8" s="485">
        <v>9</v>
      </c>
      <c r="H8" s="485">
        <v>10</v>
      </c>
      <c r="I8" s="484">
        <v>11</v>
      </c>
    </row>
    <row r="9" spans="1:13" s="423" customFormat="1" ht="15">
      <c r="A9" s="486">
        <v>1</v>
      </c>
      <c r="B9" s="487"/>
      <c r="C9" s="487"/>
      <c r="D9" s="487"/>
      <c r="E9" s="487"/>
      <c r="F9" s="488"/>
      <c r="G9" s="488"/>
      <c r="H9" s="488"/>
      <c r="I9" s="487"/>
    </row>
    <row r="10" spans="1:13" s="423" customFormat="1" ht="15">
      <c r="A10" s="486">
        <v>2</v>
      </c>
      <c r="B10" s="487"/>
      <c r="C10" s="487"/>
      <c r="D10" s="487"/>
      <c r="E10" s="487"/>
      <c r="F10" s="488"/>
      <c r="G10" s="488"/>
      <c r="H10" s="488"/>
      <c r="I10" s="487"/>
    </row>
    <row r="11" spans="1:13" s="423" customFormat="1" ht="15">
      <c r="A11" s="486">
        <v>3</v>
      </c>
      <c r="B11" s="487"/>
      <c r="C11" s="487"/>
      <c r="D11" s="487"/>
      <c r="E11" s="487"/>
      <c r="F11" s="488"/>
      <c r="G11" s="488"/>
      <c r="H11" s="488"/>
      <c r="I11" s="487"/>
    </row>
    <row r="12" spans="1:13" s="423" customFormat="1" ht="15">
      <c r="A12" s="486">
        <v>4</v>
      </c>
      <c r="B12" s="487"/>
      <c r="C12" s="487"/>
      <c r="D12" s="487"/>
      <c r="E12" s="487"/>
      <c r="F12" s="488"/>
      <c r="G12" s="488"/>
      <c r="H12" s="488"/>
      <c r="I12" s="487"/>
    </row>
    <row r="13" spans="1:13" s="423" customFormat="1" ht="15">
      <c r="A13" s="486">
        <v>5</v>
      </c>
      <c r="B13" s="487"/>
      <c r="C13" s="487"/>
      <c r="D13" s="487"/>
      <c r="E13" s="487"/>
      <c r="F13" s="488"/>
      <c r="G13" s="488"/>
      <c r="H13" s="488"/>
      <c r="I13" s="487"/>
    </row>
    <row r="14" spans="1:13" s="423" customFormat="1" ht="15">
      <c r="A14" s="486">
        <v>6</v>
      </c>
      <c r="B14" s="487"/>
      <c r="C14" s="487"/>
      <c r="D14" s="487"/>
      <c r="E14" s="487"/>
      <c r="F14" s="488"/>
      <c r="G14" s="488"/>
      <c r="H14" s="488"/>
      <c r="I14" s="487"/>
    </row>
    <row r="15" spans="1:13" s="423" customFormat="1" ht="15">
      <c r="A15" s="486">
        <v>7</v>
      </c>
      <c r="B15" s="487"/>
      <c r="C15" s="487"/>
      <c r="D15" s="487"/>
      <c r="E15" s="487"/>
      <c r="F15" s="488"/>
      <c r="G15" s="488"/>
      <c r="H15" s="488"/>
      <c r="I15" s="487"/>
    </row>
    <row r="16" spans="1:13" s="423" customFormat="1" ht="15">
      <c r="A16" s="486">
        <v>8</v>
      </c>
      <c r="B16" s="487"/>
      <c r="C16" s="487"/>
      <c r="D16" s="487"/>
      <c r="E16" s="487"/>
      <c r="F16" s="488"/>
      <c r="G16" s="488"/>
      <c r="H16" s="488"/>
      <c r="I16" s="487"/>
    </row>
    <row r="17" spans="1:9" s="423" customFormat="1" ht="15">
      <c r="A17" s="486">
        <v>9</v>
      </c>
      <c r="B17" s="487"/>
      <c r="C17" s="487"/>
      <c r="D17" s="487"/>
      <c r="E17" s="487"/>
      <c r="F17" s="488"/>
      <c r="G17" s="488"/>
      <c r="H17" s="488"/>
      <c r="I17" s="487"/>
    </row>
    <row r="18" spans="1:9" s="423" customFormat="1" ht="15">
      <c r="A18" s="486">
        <v>10</v>
      </c>
      <c r="B18" s="487"/>
      <c r="C18" s="487"/>
      <c r="D18" s="487"/>
      <c r="E18" s="487"/>
      <c r="F18" s="488"/>
      <c r="G18" s="488"/>
      <c r="H18" s="488"/>
      <c r="I18" s="487"/>
    </row>
    <row r="19" spans="1:9" s="423" customFormat="1" ht="15">
      <c r="A19" s="486">
        <v>11</v>
      </c>
      <c r="B19" s="487"/>
      <c r="C19" s="487"/>
      <c r="D19" s="487"/>
      <c r="E19" s="487"/>
      <c r="F19" s="488"/>
      <c r="G19" s="488"/>
      <c r="H19" s="488"/>
      <c r="I19" s="487"/>
    </row>
    <row r="20" spans="1:9" s="423" customFormat="1" ht="15">
      <c r="A20" s="486">
        <v>12</v>
      </c>
      <c r="B20" s="487"/>
      <c r="C20" s="487"/>
      <c r="D20" s="487"/>
      <c r="E20" s="487"/>
      <c r="F20" s="488"/>
      <c r="G20" s="488"/>
      <c r="H20" s="488"/>
      <c r="I20" s="487"/>
    </row>
    <row r="21" spans="1:9" s="423" customFormat="1" ht="15">
      <c r="A21" s="486">
        <v>13</v>
      </c>
      <c r="B21" s="487"/>
      <c r="C21" s="487"/>
      <c r="D21" s="487"/>
      <c r="E21" s="487"/>
      <c r="F21" s="488"/>
      <c r="G21" s="488"/>
      <c r="H21" s="488"/>
      <c r="I21" s="487"/>
    </row>
    <row r="22" spans="1:9" s="423" customFormat="1" ht="15">
      <c r="A22" s="486">
        <v>14</v>
      </c>
      <c r="B22" s="487"/>
      <c r="C22" s="487"/>
      <c r="D22" s="487"/>
      <c r="E22" s="487"/>
      <c r="F22" s="488"/>
      <c r="G22" s="488"/>
      <c r="H22" s="488"/>
      <c r="I22" s="487"/>
    </row>
    <row r="23" spans="1:9" s="423" customFormat="1" ht="15">
      <c r="A23" s="486">
        <v>15</v>
      </c>
      <c r="B23" s="487"/>
      <c r="C23" s="487"/>
      <c r="D23" s="487"/>
      <c r="E23" s="487"/>
      <c r="F23" s="488"/>
      <c r="G23" s="488"/>
      <c r="H23" s="488"/>
      <c r="I23" s="487"/>
    </row>
    <row r="24" spans="1:9" s="423" customFormat="1" ht="15">
      <c r="A24" s="486">
        <v>16</v>
      </c>
      <c r="B24" s="487"/>
      <c r="C24" s="487"/>
      <c r="D24" s="487"/>
      <c r="E24" s="487"/>
      <c r="F24" s="488"/>
      <c r="G24" s="488"/>
      <c r="H24" s="488"/>
      <c r="I24" s="487"/>
    </row>
    <row r="25" spans="1:9" s="423" customFormat="1" ht="15">
      <c r="A25" s="486">
        <v>17</v>
      </c>
      <c r="B25" s="487"/>
      <c r="C25" s="487"/>
      <c r="D25" s="487"/>
      <c r="E25" s="487"/>
      <c r="F25" s="488"/>
      <c r="G25" s="488"/>
      <c r="H25" s="488"/>
      <c r="I25" s="487"/>
    </row>
    <row r="26" spans="1:9" s="423" customFormat="1" ht="15">
      <c r="A26" s="486">
        <v>18</v>
      </c>
      <c r="B26" s="487"/>
      <c r="C26" s="487"/>
      <c r="D26" s="487"/>
      <c r="E26" s="487"/>
      <c r="F26" s="488"/>
      <c r="G26" s="488"/>
      <c r="H26" s="488"/>
      <c r="I26" s="487"/>
    </row>
    <row r="27" spans="1:9" s="423" customFormat="1" ht="15">
      <c r="A27" s="486" t="s">
        <v>258</v>
      </c>
      <c r="B27" s="487"/>
      <c r="C27" s="487"/>
      <c r="D27" s="487"/>
      <c r="E27" s="487"/>
      <c r="F27" s="488"/>
      <c r="G27" s="488"/>
      <c r="H27" s="488"/>
      <c r="I27" s="487"/>
    </row>
    <row r="28" spans="1:9">
      <c r="A28" s="489"/>
      <c r="B28" s="489"/>
      <c r="C28" s="489"/>
      <c r="D28" s="489"/>
      <c r="E28" s="489"/>
      <c r="F28" s="489"/>
      <c r="G28" s="489"/>
      <c r="H28" s="489"/>
      <c r="I28" s="489"/>
    </row>
    <row r="29" spans="1:9">
      <c r="A29" s="489"/>
      <c r="B29" s="489"/>
      <c r="C29" s="489"/>
      <c r="D29" s="489"/>
      <c r="E29" s="489"/>
      <c r="F29" s="489"/>
      <c r="G29" s="489"/>
      <c r="H29" s="489"/>
      <c r="I29" s="489"/>
    </row>
    <row r="30" spans="1:9">
      <c r="A30" s="490"/>
      <c r="B30" s="489"/>
      <c r="C30" s="489"/>
      <c r="D30" s="489"/>
      <c r="E30" s="489"/>
      <c r="F30" s="489"/>
      <c r="G30" s="489"/>
      <c r="H30" s="489"/>
      <c r="I30" s="489"/>
    </row>
    <row r="31" spans="1:9" ht="15">
      <c r="A31" s="146"/>
      <c r="B31" s="148" t="s">
        <v>93</v>
      </c>
      <c r="C31" s="146"/>
      <c r="D31" s="146"/>
      <c r="E31" s="149"/>
      <c r="F31" s="146"/>
      <c r="G31" s="146"/>
      <c r="H31" s="146"/>
      <c r="I31" s="146"/>
    </row>
    <row r="32" spans="1:9" ht="15">
      <c r="A32" s="146"/>
      <c r="B32" s="146"/>
      <c r="C32" s="150"/>
      <c r="D32" s="146"/>
      <c r="F32" s="150"/>
      <c r="G32" s="491"/>
    </row>
    <row r="33" spans="2:6" ht="15">
      <c r="B33" s="146"/>
      <c r="C33" s="151" t="s">
        <v>248</v>
      </c>
      <c r="D33" s="146"/>
      <c r="F33" s="152" t="s">
        <v>253</v>
      </c>
    </row>
    <row r="34" spans="2:6" ht="15">
      <c r="B34" s="146"/>
      <c r="C34" s="153" t="s">
        <v>123</v>
      </c>
      <c r="D34" s="146"/>
      <c r="F34" s="146" t="s">
        <v>249</v>
      </c>
    </row>
    <row r="35" spans="2:6" ht="15">
      <c r="B35" s="146"/>
      <c r="C35" s="153"/>
    </row>
  </sheetData>
  <mergeCells count="1">
    <mergeCell ref="A1:E1"/>
  </mergeCells>
  <pageMargins left="0.7" right="0.7" top="0.75" bottom="0.75" header="0.3" footer="0.3"/>
  <pageSetup scale="73" fitToHeight="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1"/>
  <sheetViews>
    <sheetView view="pageBreakPreview" topLeftCell="A22" zoomScale="80" zoomScaleNormal="100" zoomScaleSheetLayoutView="80" workbookViewId="0">
      <selection activeCell="I22" sqref="I22"/>
    </sheetView>
  </sheetViews>
  <sheetFormatPr defaultColWidth="9.140625" defaultRowHeight="15"/>
  <cols>
    <col min="1" max="1" width="10" style="146" customWidth="1"/>
    <col min="2" max="2" width="19.5703125" style="146" customWidth="1"/>
    <col min="3" max="3" width="30" style="146" customWidth="1"/>
    <col min="4" max="4" width="29" style="146" customWidth="1"/>
    <col min="5" max="5" width="22.5703125" style="146" customWidth="1"/>
    <col min="6" max="6" width="20" style="146" customWidth="1"/>
    <col min="7" max="7" width="29.28515625" style="146" customWidth="1"/>
    <col min="8" max="8" width="27.140625" style="146" customWidth="1"/>
    <col min="9" max="9" width="26.42578125" style="146" customWidth="1"/>
    <col min="10" max="10" width="0.5703125" style="146" customWidth="1"/>
    <col min="11" max="16384" width="9.140625" style="146"/>
  </cols>
  <sheetData>
    <row r="1" spans="1:10">
      <c r="A1" s="666" t="s">
        <v>560</v>
      </c>
      <c r="B1" s="666"/>
      <c r="C1" s="666"/>
      <c r="D1" s="666"/>
      <c r="E1" s="72"/>
      <c r="F1" s="72"/>
      <c r="G1" s="72"/>
      <c r="H1" s="72"/>
      <c r="I1" s="390" t="s">
        <v>182</v>
      </c>
      <c r="J1" s="144"/>
    </row>
    <row r="2" spans="1:10">
      <c r="A2" s="72" t="s">
        <v>124</v>
      </c>
      <c r="B2" s="72"/>
      <c r="C2" s="72"/>
      <c r="D2" s="72"/>
      <c r="E2" s="72"/>
      <c r="F2" s="72"/>
      <c r="G2" s="72"/>
      <c r="H2" s="72"/>
      <c r="I2" s="145">
        <f>'ფორმა N1'!M2</f>
        <v>0</v>
      </c>
      <c r="J2" s="144"/>
    </row>
    <row r="3" spans="1:10">
      <c r="A3" s="72"/>
      <c r="B3" s="72"/>
      <c r="C3" s="72"/>
      <c r="D3" s="72"/>
      <c r="E3" s="72"/>
      <c r="F3" s="72"/>
      <c r="G3" s="72"/>
      <c r="H3" s="72"/>
      <c r="I3" s="97"/>
      <c r="J3" s="144"/>
    </row>
    <row r="4" spans="1:10">
      <c r="A4" s="73" t="str">
        <f>'[2]ფორმა N2'!A4</f>
        <v>ანგარიშვალდებული პირის დასახელება:</v>
      </c>
      <c r="B4" s="72"/>
      <c r="C4" s="72"/>
      <c r="D4" s="72"/>
      <c r="E4" s="72"/>
      <c r="F4" s="72"/>
      <c r="G4" s="72"/>
      <c r="H4" s="72"/>
      <c r="I4" s="72"/>
      <c r="J4" s="99"/>
    </row>
    <row r="5" spans="1:10">
      <c r="A5" s="178">
        <f>'ფორმა N1'!D4</f>
        <v>0</v>
      </c>
      <c r="B5" s="178"/>
      <c r="C5" s="178"/>
      <c r="D5" s="178"/>
      <c r="E5" s="178"/>
      <c r="F5" s="178"/>
      <c r="G5" s="178"/>
      <c r="H5" s="178"/>
      <c r="I5" s="178"/>
      <c r="J5" s="152"/>
    </row>
    <row r="6" spans="1:10">
      <c r="A6" s="73"/>
      <c r="B6" s="72"/>
      <c r="C6" s="72"/>
      <c r="D6" s="72"/>
      <c r="E6" s="72"/>
      <c r="F6" s="72"/>
      <c r="G6" s="72"/>
      <c r="H6" s="72"/>
      <c r="I6" s="72"/>
      <c r="J6" s="99"/>
    </row>
    <row r="7" spans="1:10">
      <c r="A7" s="72"/>
      <c r="B7" s="72"/>
      <c r="C7" s="72"/>
      <c r="D7" s="72"/>
      <c r="E7" s="72"/>
      <c r="F7" s="72"/>
      <c r="G7" s="72"/>
      <c r="H7" s="72"/>
      <c r="I7" s="72"/>
      <c r="J7" s="100"/>
    </row>
    <row r="8" spans="1:10" ht="63.75" customHeight="1">
      <c r="A8" s="465" t="s">
        <v>64</v>
      </c>
      <c r="B8" s="466" t="s">
        <v>337</v>
      </c>
      <c r="C8" s="467" t="s">
        <v>375</v>
      </c>
      <c r="D8" s="467" t="s">
        <v>376</v>
      </c>
      <c r="E8" s="467" t="s">
        <v>338</v>
      </c>
      <c r="F8" s="467" t="s">
        <v>351</v>
      </c>
      <c r="G8" s="467" t="s">
        <v>352</v>
      </c>
      <c r="H8" s="467" t="s">
        <v>377</v>
      </c>
      <c r="I8" s="468" t="s">
        <v>353</v>
      </c>
      <c r="J8" s="100"/>
    </row>
    <row r="9" spans="1:10">
      <c r="A9" s="469">
        <v>1</v>
      </c>
      <c r="B9" s="438"/>
      <c r="C9" s="470"/>
      <c r="D9" s="470"/>
      <c r="E9" s="471"/>
      <c r="F9" s="471"/>
      <c r="G9" s="471"/>
      <c r="H9" s="471"/>
      <c r="I9" s="471"/>
      <c r="J9" s="100"/>
    </row>
    <row r="10" spans="1:10">
      <c r="A10" s="469">
        <v>2</v>
      </c>
      <c r="B10" s="438"/>
      <c r="C10" s="470"/>
      <c r="D10" s="470"/>
      <c r="E10" s="471"/>
      <c r="F10" s="471"/>
      <c r="G10" s="471"/>
      <c r="H10" s="471"/>
      <c r="I10" s="471"/>
      <c r="J10" s="100"/>
    </row>
    <row r="11" spans="1:10">
      <c r="A11" s="469">
        <v>3</v>
      </c>
      <c r="B11" s="438"/>
      <c r="C11" s="470"/>
      <c r="D11" s="470"/>
      <c r="E11" s="471"/>
      <c r="F11" s="471"/>
      <c r="G11" s="471"/>
      <c r="H11" s="471"/>
      <c r="I11" s="471"/>
      <c r="J11" s="100"/>
    </row>
    <row r="12" spans="1:10">
      <c r="A12" s="469">
        <v>4</v>
      </c>
      <c r="B12" s="438"/>
      <c r="C12" s="470"/>
      <c r="D12" s="470"/>
      <c r="E12" s="471"/>
      <c r="F12" s="471"/>
      <c r="G12" s="471"/>
      <c r="H12" s="471"/>
      <c r="I12" s="471"/>
      <c r="J12" s="100"/>
    </row>
    <row r="13" spans="1:10">
      <c r="A13" s="469">
        <v>5</v>
      </c>
      <c r="B13" s="438"/>
      <c r="C13" s="470"/>
      <c r="D13" s="470"/>
      <c r="E13" s="471"/>
      <c r="F13" s="471"/>
      <c r="G13" s="471"/>
      <c r="H13" s="471"/>
      <c r="I13" s="471"/>
      <c r="J13" s="100"/>
    </row>
    <row r="14" spans="1:10">
      <c r="A14" s="469">
        <v>6</v>
      </c>
      <c r="B14" s="438"/>
      <c r="C14" s="470"/>
      <c r="D14" s="470"/>
      <c r="E14" s="471"/>
      <c r="F14" s="471"/>
      <c r="G14" s="471"/>
      <c r="H14" s="471"/>
      <c r="I14" s="471"/>
      <c r="J14" s="100"/>
    </row>
    <row r="15" spans="1:10">
      <c r="A15" s="469">
        <v>7</v>
      </c>
      <c r="B15" s="438"/>
      <c r="C15" s="470"/>
      <c r="D15" s="470"/>
      <c r="E15" s="471"/>
      <c r="F15" s="471"/>
      <c r="G15" s="471"/>
      <c r="H15" s="471"/>
      <c r="I15" s="471"/>
      <c r="J15" s="100"/>
    </row>
    <row r="16" spans="1:10">
      <c r="A16" s="469">
        <v>8</v>
      </c>
      <c r="B16" s="438"/>
      <c r="C16" s="470"/>
      <c r="D16" s="470"/>
      <c r="E16" s="471"/>
      <c r="F16" s="471"/>
      <c r="G16" s="471"/>
      <c r="H16" s="471"/>
      <c r="I16" s="471"/>
      <c r="J16" s="100"/>
    </row>
    <row r="17" spans="1:10">
      <c r="A17" s="469">
        <v>9</v>
      </c>
      <c r="B17" s="438"/>
      <c r="C17" s="470"/>
      <c r="D17" s="470"/>
      <c r="E17" s="471"/>
      <c r="F17" s="471"/>
      <c r="G17" s="471"/>
      <c r="H17" s="471"/>
      <c r="I17" s="471"/>
      <c r="J17" s="100"/>
    </row>
    <row r="18" spans="1:10">
      <c r="A18" s="469">
        <v>10</v>
      </c>
      <c r="B18" s="438"/>
      <c r="C18" s="470"/>
      <c r="D18" s="470"/>
      <c r="E18" s="471"/>
      <c r="F18" s="471"/>
      <c r="G18" s="471"/>
      <c r="H18" s="471"/>
      <c r="I18" s="471"/>
      <c r="J18" s="100"/>
    </row>
    <row r="19" spans="1:10">
      <c r="A19" s="469">
        <v>11</v>
      </c>
      <c r="B19" s="438"/>
      <c r="C19" s="470"/>
      <c r="D19" s="470"/>
      <c r="E19" s="471"/>
      <c r="F19" s="471"/>
      <c r="G19" s="471"/>
      <c r="H19" s="471"/>
      <c r="I19" s="471"/>
      <c r="J19" s="100"/>
    </row>
    <row r="20" spans="1:10">
      <c r="A20" s="469">
        <v>12</v>
      </c>
      <c r="B20" s="438"/>
      <c r="C20" s="470"/>
      <c r="D20" s="470"/>
      <c r="E20" s="471"/>
      <c r="F20" s="471"/>
      <c r="G20" s="471"/>
      <c r="H20" s="471"/>
      <c r="I20" s="471"/>
      <c r="J20" s="100"/>
    </row>
    <row r="21" spans="1:10">
      <c r="A21" s="469">
        <v>13</v>
      </c>
      <c r="B21" s="438"/>
      <c r="C21" s="470"/>
      <c r="D21" s="470"/>
      <c r="E21" s="471"/>
      <c r="F21" s="471"/>
      <c r="G21" s="471"/>
      <c r="H21" s="471"/>
      <c r="I21" s="471"/>
      <c r="J21" s="100"/>
    </row>
    <row r="22" spans="1:10">
      <c r="A22" s="469">
        <v>14</v>
      </c>
      <c r="B22" s="438"/>
      <c r="C22" s="470"/>
      <c r="D22" s="470"/>
      <c r="E22" s="471"/>
      <c r="F22" s="471"/>
      <c r="G22" s="471"/>
      <c r="H22" s="471"/>
      <c r="I22" s="471"/>
      <c r="J22" s="100"/>
    </row>
    <row r="23" spans="1:10">
      <c r="A23" s="469">
        <v>15</v>
      </c>
      <c r="B23" s="438"/>
      <c r="C23" s="470"/>
      <c r="D23" s="470"/>
      <c r="E23" s="471"/>
      <c r="F23" s="471"/>
      <c r="G23" s="471"/>
      <c r="H23" s="471"/>
      <c r="I23" s="471"/>
      <c r="J23" s="100"/>
    </row>
    <row r="24" spans="1:10">
      <c r="A24" s="469">
        <v>16</v>
      </c>
      <c r="B24" s="438"/>
      <c r="C24" s="470"/>
      <c r="D24" s="470"/>
      <c r="E24" s="471"/>
      <c r="F24" s="471"/>
      <c r="G24" s="471"/>
      <c r="H24" s="471"/>
      <c r="I24" s="471"/>
      <c r="J24" s="100"/>
    </row>
    <row r="25" spans="1:10">
      <c r="A25" s="469">
        <v>17</v>
      </c>
      <c r="B25" s="438"/>
      <c r="C25" s="470"/>
      <c r="D25" s="470"/>
      <c r="E25" s="471"/>
      <c r="F25" s="471"/>
      <c r="G25" s="471"/>
      <c r="H25" s="471"/>
      <c r="I25" s="471"/>
      <c r="J25" s="100"/>
    </row>
    <row r="26" spans="1:10">
      <c r="A26" s="469">
        <v>18</v>
      </c>
      <c r="B26" s="438"/>
      <c r="C26" s="470"/>
      <c r="D26" s="470"/>
      <c r="E26" s="471"/>
      <c r="F26" s="471"/>
      <c r="G26" s="471"/>
      <c r="H26" s="471"/>
      <c r="I26" s="471"/>
      <c r="J26" s="100"/>
    </row>
    <row r="27" spans="1:10">
      <c r="A27" s="469">
        <v>19</v>
      </c>
      <c r="B27" s="438"/>
      <c r="C27" s="470"/>
      <c r="D27" s="470"/>
      <c r="E27" s="471"/>
      <c r="F27" s="471"/>
      <c r="G27" s="471"/>
      <c r="H27" s="471"/>
      <c r="I27" s="471"/>
      <c r="J27" s="100"/>
    </row>
    <row r="28" spans="1:10">
      <c r="A28" s="469">
        <v>20</v>
      </c>
      <c r="B28" s="438"/>
      <c r="C28" s="470"/>
      <c r="D28" s="470"/>
      <c r="E28" s="471"/>
      <c r="F28" s="471"/>
      <c r="G28" s="471"/>
      <c r="H28" s="471"/>
      <c r="I28" s="471"/>
      <c r="J28" s="100"/>
    </row>
    <row r="29" spans="1:10">
      <c r="A29" s="469">
        <v>21</v>
      </c>
      <c r="B29" s="438"/>
      <c r="C29" s="472"/>
      <c r="D29" s="472"/>
      <c r="E29" s="473"/>
      <c r="F29" s="473"/>
      <c r="G29" s="473"/>
      <c r="H29" s="474"/>
      <c r="I29" s="471"/>
      <c r="J29" s="100"/>
    </row>
    <row r="30" spans="1:10">
      <c r="A30" s="469">
        <v>22</v>
      </c>
      <c r="B30" s="438"/>
      <c r="C30" s="472"/>
      <c r="D30" s="472"/>
      <c r="E30" s="473"/>
      <c r="F30" s="473"/>
      <c r="G30" s="473"/>
      <c r="H30" s="474"/>
      <c r="I30" s="471"/>
      <c r="J30" s="100"/>
    </row>
    <row r="31" spans="1:10">
      <c r="A31" s="469">
        <v>23</v>
      </c>
      <c r="B31" s="438"/>
      <c r="C31" s="472"/>
      <c r="D31" s="472"/>
      <c r="E31" s="473"/>
      <c r="F31" s="473"/>
      <c r="G31" s="473"/>
      <c r="H31" s="474"/>
      <c r="I31" s="471"/>
      <c r="J31" s="100"/>
    </row>
    <row r="32" spans="1:10">
      <c r="A32" s="469">
        <v>24</v>
      </c>
      <c r="B32" s="438"/>
      <c r="C32" s="472"/>
      <c r="D32" s="472"/>
      <c r="E32" s="473"/>
      <c r="F32" s="473"/>
      <c r="G32" s="473"/>
      <c r="H32" s="474"/>
      <c r="I32" s="471"/>
      <c r="J32" s="100"/>
    </row>
    <row r="33" spans="1:12">
      <c r="A33" s="469">
        <v>25</v>
      </c>
      <c r="B33" s="438"/>
      <c r="C33" s="472"/>
      <c r="D33" s="472"/>
      <c r="E33" s="473"/>
      <c r="F33" s="473"/>
      <c r="G33" s="473"/>
      <c r="H33" s="474"/>
      <c r="I33" s="471"/>
      <c r="J33" s="100"/>
    </row>
    <row r="34" spans="1:12">
      <c r="A34" s="469">
        <v>26</v>
      </c>
      <c r="B34" s="438"/>
      <c r="C34" s="472"/>
      <c r="D34" s="472"/>
      <c r="E34" s="473"/>
      <c r="F34" s="473"/>
      <c r="G34" s="473"/>
      <c r="H34" s="474"/>
      <c r="I34" s="471"/>
      <c r="J34" s="100"/>
    </row>
    <row r="35" spans="1:12">
      <c r="A35" s="469">
        <v>27</v>
      </c>
      <c r="B35" s="438"/>
      <c r="C35" s="472"/>
      <c r="D35" s="472"/>
      <c r="E35" s="473"/>
      <c r="F35" s="473"/>
      <c r="G35" s="473"/>
      <c r="H35" s="474"/>
      <c r="I35" s="471"/>
      <c r="J35" s="100"/>
    </row>
    <row r="36" spans="1:12">
      <c r="A36" s="469">
        <v>28</v>
      </c>
      <c r="B36" s="438"/>
      <c r="C36" s="472"/>
      <c r="D36" s="472"/>
      <c r="E36" s="473"/>
      <c r="F36" s="473"/>
      <c r="G36" s="473"/>
      <c r="H36" s="474"/>
      <c r="I36" s="471"/>
      <c r="J36" s="100"/>
    </row>
    <row r="37" spans="1:12">
      <c r="A37" s="469">
        <v>29</v>
      </c>
      <c r="B37" s="438"/>
      <c r="C37" s="472"/>
      <c r="D37" s="472"/>
      <c r="E37" s="473"/>
      <c r="F37" s="473"/>
      <c r="G37" s="473"/>
      <c r="H37" s="474"/>
      <c r="I37" s="471"/>
      <c r="J37" s="100"/>
    </row>
    <row r="38" spans="1:12">
      <c r="A38" s="469" t="s">
        <v>258</v>
      </c>
      <c r="B38" s="438"/>
      <c r="C38" s="472"/>
      <c r="D38" s="472"/>
      <c r="E38" s="473"/>
      <c r="F38" s="473"/>
      <c r="G38" s="475"/>
      <c r="H38" s="476" t="s">
        <v>515</v>
      </c>
      <c r="I38" s="477">
        <f>SUM(I9:I37)</f>
        <v>0</v>
      </c>
      <c r="J38" s="100"/>
    </row>
    <row r="40" spans="1:12">
      <c r="A40" s="667" t="s">
        <v>561</v>
      </c>
      <c r="B40" s="667"/>
      <c r="C40" s="667"/>
      <c r="D40" s="667"/>
      <c r="E40" s="667"/>
      <c r="F40" s="667"/>
      <c r="G40" s="667"/>
    </row>
    <row r="42" spans="1:12">
      <c r="B42" s="148" t="s">
        <v>93</v>
      </c>
      <c r="F42" s="149"/>
    </row>
    <row r="43" spans="1:12">
      <c r="F43" s="183"/>
      <c r="I43" s="183"/>
      <c r="J43" s="183"/>
      <c r="K43" s="183"/>
      <c r="L43" s="183"/>
    </row>
    <row r="44" spans="1:12">
      <c r="C44" s="150"/>
      <c r="F44" s="150"/>
      <c r="G44" s="150"/>
      <c r="H44" s="152"/>
      <c r="I44" s="478"/>
      <c r="J44" s="183"/>
      <c r="K44" s="183"/>
      <c r="L44" s="183"/>
    </row>
    <row r="45" spans="1:12">
      <c r="A45" s="183"/>
      <c r="C45" s="151" t="s">
        <v>248</v>
      </c>
      <c r="F45" s="152" t="s">
        <v>253</v>
      </c>
      <c r="G45" s="151"/>
      <c r="H45" s="151"/>
      <c r="I45" s="478"/>
      <c r="J45" s="183"/>
      <c r="K45" s="183"/>
      <c r="L45" s="183"/>
    </row>
    <row r="46" spans="1:12">
      <c r="A46" s="183"/>
      <c r="C46" s="153" t="s">
        <v>123</v>
      </c>
      <c r="F46" s="146" t="s">
        <v>249</v>
      </c>
      <c r="I46" s="183"/>
      <c r="J46" s="183"/>
      <c r="K46" s="183"/>
      <c r="L46" s="183"/>
    </row>
    <row r="47" spans="1:12" s="183" customFormat="1">
      <c r="B47" s="146"/>
      <c r="C47" s="153"/>
      <c r="G47" s="153"/>
      <c r="H47" s="153"/>
    </row>
    <row r="48" spans="1:12" s="183" customFormat="1" ht="12.75"/>
    <row r="49" s="183" customFormat="1" ht="12.75"/>
    <row r="50" s="183" customFormat="1" ht="12.75"/>
    <row r="51" s="183" customFormat="1" ht="12.75"/>
  </sheetData>
  <mergeCells count="2">
    <mergeCell ref="A1:D1"/>
    <mergeCell ref="A40:G40"/>
  </mergeCells>
  <dataValidations count="1">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B9:B38"/>
  </dataValidations>
  <printOptions gridLines="1"/>
  <pageMargins left="0.7" right="0.7" top="0.75" bottom="0.75" header="0.3" footer="0.3"/>
  <pageSetup scale="58"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3"/>
  <sheetViews>
    <sheetView showGridLines="0" view="pageBreakPreview" topLeftCell="A28" zoomScale="80" zoomScaleSheetLayoutView="80" workbookViewId="0">
      <selection activeCell="Q38" sqref="Q38"/>
    </sheetView>
  </sheetViews>
  <sheetFormatPr defaultColWidth="9.140625" defaultRowHeight="12.75"/>
  <cols>
    <col min="1" max="1" width="2.7109375" style="427" customWidth="1"/>
    <col min="2" max="2" width="11" style="427" customWidth="1"/>
    <col min="3" max="3" width="23.42578125" style="427" customWidth="1"/>
    <col min="4" max="4" width="13.28515625" style="427" customWidth="1"/>
    <col min="5" max="5" width="10.28515625" style="427" customWidth="1"/>
    <col min="6" max="6" width="11.5703125" style="427" customWidth="1"/>
    <col min="7" max="7" width="12.28515625" style="427" customWidth="1"/>
    <col min="8" max="8" width="16.85546875" style="427" customWidth="1"/>
    <col min="9" max="9" width="17.5703125" style="427" customWidth="1"/>
    <col min="10" max="11" width="12.42578125" style="427" customWidth="1"/>
    <col min="12" max="12" width="24.85546875" style="427" customWidth="1"/>
    <col min="13" max="13" width="18.5703125" style="427" customWidth="1"/>
    <col min="14" max="14" width="0.85546875" style="427" customWidth="1"/>
    <col min="15" max="16384" width="9.140625" style="427"/>
  </cols>
  <sheetData>
    <row r="1" spans="1:15" ht="15">
      <c r="A1" s="690" t="s">
        <v>514</v>
      </c>
      <c r="B1" s="690"/>
      <c r="C1" s="690"/>
      <c r="D1" s="690"/>
      <c r="E1" s="690"/>
      <c r="F1" s="690"/>
      <c r="G1" s="690"/>
      <c r="H1" s="426"/>
      <c r="I1" s="424"/>
      <c r="J1" s="209"/>
      <c r="K1" s="209"/>
      <c r="L1" s="390"/>
      <c r="M1" s="646" t="s">
        <v>94</v>
      </c>
      <c r="N1" s="646"/>
      <c r="O1" s="646"/>
    </row>
    <row r="2" spans="1:15" ht="15">
      <c r="A2" s="424" t="s">
        <v>292</v>
      </c>
      <c r="B2" s="426"/>
      <c r="C2" s="426"/>
      <c r="D2" s="428"/>
      <c r="E2" s="428"/>
      <c r="F2" s="428"/>
      <c r="G2" s="428"/>
      <c r="H2" s="428"/>
      <c r="I2" s="426"/>
      <c r="J2" s="426"/>
      <c r="K2" s="426"/>
      <c r="L2" s="426"/>
      <c r="M2" s="646"/>
      <c r="N2" s="646"/>
      <c r="O2" s="646"/>
    </row>
    <row r="3" spans="1:15">
      <c r="A3" s="424"/>
      <c r="B3" s="426"/>
      <c r="C3" s="426"/>
      <c r="D3" s="428"/>
      <c r="E3" s="428"/>
      <c r="F3" s="428"/>
      <c r="G3" s="428"/>
      <c r="H3" s="428"/>
      <c r="I3" s="426"/>
      <c r="J3" s="426"/>
      <c r="K3" s="426"/>
      <c r="L3" s="426"/>
      <c r="M3" s="426"/>
      <c r="N3" s="424"/>
    </row>
    <row r="4" spans="1:15" ht="15">
      <c r="A4" s="107" t="s">
        <v>254</v>
      </c>
      <c r="B4" s="426"/>
      <c r="C4" s="426"/>
      <c r="D4" s="430"/>
      <c r="E4" s="431"/>
      <c r="F4" s="430"/>
      <c r="G4" s="428"/>
      <c r="H4" s="428"/>
      <c r="I4" s="428"/>
      <c r="J4" s="428"/>
      <c r="K4" s="428"/>
      <c r="L4" s="426"/>
      <c r="M4" s="428"/>
      <c r="N4" s="424"/>
    </row>
    <row r="5" spans="1:15">
      <c r="A5" s="432">
        <f>'ფორმა N1'!D4</f>
        <v>0</v>
      </c>
      <c r="B5" s="432"/>
      <c r="C5" s="432"/>
      <c r="D5" s="432"/>
      <c r="E5" s="433"/>
      <c r="F5" s="433"/>
      <c r="G5" s="433"/>
      <c r="H5" s="433"/>
      <c r="I5" s="433"/>
      <c r="J5" s="433"/>
      <c r="K5" s="433"/>
      <c r="L5" s="433"/>
      <c r="M5" s="433"/>
      <c r="N5" s="424"/>
    </row>
    <row r="6" spans="1:15" ht="13.5" thickBot="1">
      <c r="A6" s="434"/>
      <c r="B6" s="434"/>
      <c r="C6" s="434"/>
      <c r="D6" s="434"/>
      <c r="E6" s="434"/>
      <c r="F6" s="434"/>
      <c r="G6" s="434"/>
      <c r="H6" s="434"/>
      <c r="I6" s="434"/>
      <c r="J6" s="434"/>
      <c r="K6" s="434"/>
      <c r="L6" s="434"/>
      <c r="M6" s="434"/>
      <c r="N6" s="424"/>
    </row>
    <row r="7" spans="1:15" ht="51">
      <c r="A7" s="368" t="s">
        <v>64</v>
      </c>
      <c r="B7" s="163" t="s">
        <v>365</v>
      </c>
      <c r="C7" s="163" t="s">
        <v>366</v>
      </c>
      <c r="D7" s="164" t="s">
        <v>367</v>
      </c>
      <c r="E7" s="164" t="s">
        <v>255</v>
      </c>
      <c r="F7" s="164" t="s">
        <v>499</v>
      </c>
      <c r="G7" s="164" t="s">
        <v>500</v>
      </c>
      <c r="H7" s="163" t="s">
        <v>368</v>
      </c>
      <c r="I7" s="163" t="s">
        <v>369</v>
      </c>
      <c r="J7" s="163" t="s">
        <v>501</v>
      </c>
      <c r="K7" s="164" t="s">
        <v>502</v>
      </c>
      <c r="L7" s="164" t="s">
        <v>557</v>
      </c>
      <c r="M7" s="164" t="s">
        <v>364</v>
      </c>
      <c r="N7" s="424"/>
    </row>
    <row r="8" spans="1:15">
      <c r="A8" s="162">
        <v>1</v>
      </c>
      <c r="B8" s="163">
        <v>2</v>
      </c>
      <c r="C8" s="163">
        <v>3</v>
      </c>
      <c r="D8" s="164">
        <v>4</v>
      </c>
      <c r="E8" s="164">
        <v>5</v>
      </c>
      <c r="F8" s="164">
        <v>6</v>
      </c>
      <c r="G8" s="164">
        <v>7</v>
      </c>
      <c r="H8" s="164">
        <v>8</v>
      </c>
      <c r="I8" s="164">
        <v>9</v>
      </c>
      <c r="J8" s="164">
        <v>10</v>
      </c>
      <c r="K8" s="164">
        <v>11</v>
      </c>
      <c r="L8" s="164">
        <v>12</v>
      </c>
      <c r="M8" s="164">
        <v>13</v>
      </c>
      <c r="N8" s="424"/>
    </row>
    <row r="9" spans="1:15" ht="15">
      <c r="A9" s="437">
        <v>1</v>
      </c>
      <c r="B9" s="438"/>
      <c r="C9" s="439"/>
      <c r="D9" s="437"/>
      <c r="E9" s="437"/>
      <c r="F9" s="437"/>
      <c r="G9" s="437"/>
      <c r="H9" s="437"/>
      <c r="I9" s="437"/>
      <c r="J9" s="437"/>
      <c r="K9" s="437"/>
      <c r="L9" s="437"/>
      <c r="M9" s="440" t="str">
        <f t="shared" ref="M9:M33" si="0">IF(ISBLANK(B9),"",$M$2)</f>
        <v/>
      </c>
      <c r="N9" s="424"/>
    </row>
    <row r="10" spans="1:15" ht="15">
      <c r="A10" s="437">
        <v>2</v>
      </c>
      <c r="B10" s="438"/>
      <c r="C10" s="439"/>
      <c r="D10" s="437"/>
      <c r="E10" s="437"/>
      <c r="F10" s="437"/>
      <c r="G10" s="437"/>
      <c r="H10" s="437"/>
      <c r="I10" s="437"/>
      <c r="J10" s="437"/>
      <c r="K10" s="437"/>
      <c r="L10" s="437"/>
      <c r="M10" s="440" t="str">
        <f t="shared" si="0"/>
        <v/>
      </c>
      <c r="N10" s="424"/>
    </row>
    <row r="11" spans="1:15" ht="15">
      <c r="A11" s="437">
        <v>3</v>
      </c>
      <c r="B11" s="438"/>
      <c r="C11" s="439"/>
      <c r="D11" s="437"/>
      <c r="E11" s="437"/>
      <c r="F11" s="437"/>
      <c r="G11" s="437"/>
      <c r="H11" s="437"/>
      <c r="I11" s="437"/>
      <c r="J11" s="437"/>
      <c r="K11" s="437"/>
      <c r="L11" s="437"/>
      <c r="M11" s="440" t="str">
        <f t="shared" si="0"/>
        <v/>
      </c>
      <c r="N11" s="424"/>
    </row>
    <row r="12" spans="1:15" ht="15">
      <c r="A12" s="437">
        <v>4</v>
      </c>
      <c r="B12" s="438"/>
      <c r="C12" s="439"/>
      <c r="D12" s="437"/>
      <c r="E12" s="437"/>
      <c r="F12" s="437"/>
      <c r="G12" s="437"/>
      <c r="H12" s="437"/>
      <c r="I12" s="437"/>
      <c r="J12" s="437"/>
      <c r="K12" s="437"/>
      <c r="L12" s="437"/>
      <c r="M12" s="440" t="str">
        <f t="shared" si="0"/>
        <v/>
      </c>
      <c r="N12" s="424"/>
    </row>
    <row r="13" spans="1:15" ht="15">
      <c r="A13" s="437">
        <v>5</v>
      </c>
      <c r="B13" s="438"/>
      <c r="C13" s="439"/>
      <c r="D13" s="437"/>
      <c r="E13" s="437"/>
      <c r="F13" s="437"/>
      <c r="G13" s="437"/>
      <c r="H13" s="437"/>
      <c r="I13" s="437"/>
      <c r="J13" s="437"/>
      <c r="K13" s="437"/>
      <c r="L13" s="437"/>
      <c r="M13" s="440" t="str">
        <f t="shared" si="0"/>
        <v/>
      </c>
      <c r="N13" s="424"/>
    </row>
    <row r="14" spans="1:15" ht="15">
      <c r="A14" s="437">
        <v>6</v>
      </c>
      <c r="B14" s="438"/>
      <c r="C14" s="439"/>
      <c r="D14" s="437"/>
      <c r="E14" s="437"/>
      <c r="F14" s="437"/>
      <c r="G14" s="437"/>
      <c r="H14" s="437"/>
      <c r="I14" s="437"/>
      <c r="J14" s="437"/>
      <c r="K14" s="437"/>
      <c r="L14" s="437"/>
      <c r="M14" s="440" t="str">
        <f t="shared" si="0"/>
        <v/>
      </c>
      <c r="N14" s="424"/>
    </row>
    <row r="15" spans="1:15" ht="15">
      <c r="A15" s="437">
        <v>7</v>
      </c>
      <c r="B15" s="438"/>
      <c r="C15" s="439"/>
      <c r="D15" s="437"/>
      <c r="E15" s="437"/>
      <c r="F15" s="437"/>
      <c r="G15" s="437"/>
      <c r="H15" s="437"/>
      <c r="I15" s="437"/>
      <c r="J15" s="437"/>
      <c r="K15" s="437"/>
      <c r="L15" s="437"/>
      <c r="M15" s="440" t="str">
        <f t="shared" si="0"/>
        <v/>
      </c>
      <c r="N15" s="424"/>
    </row>
    <row r="16" spans="1:15" ht="15">
      <c r="A16" s="437">
        <v>8</v>
      </c>
      <c r="B16" s="438"/>
      <c r="C16" s="439"/>
      <c r="D16" s="437"/>
      <c r="E16" s="437"/>
      <c r="F16" s="437"/>
      <c r="G16" s="437"/>
      <c r="H16" s="437"/>
      <c r="I16" s="437"/>
      <c r="J16" s="437"/>
      <c r="K16" s="437"/>
      <c r="L16" s="437"/>
      <c r="M16" s="440" t="str">
        <f t="shared" si="0"/>
        <v/>
      </c>
      <c r="N16" s="424"/>
    </row>
    <row r="17" spans="1:14" ht="15">
      <c r="A17" s="437">
        <v>9</v>
      </c>
      <c r="B17" s="438"/>
      <c r="C17" s="439"/>
      <c r="D17" s="437"/>
      <c r="E17" s="437"/>
      <c r="F17" s="437"/>
      <c r="G17" s="437"/>
      <c r="H17" s="437"/>
      <c r="I17" s="437"/>
      <c r="J17" s="437"/>
      <c r="K17" s="437"/>
      <c r="L17" s="437"/>
      <c r="M17" s="440" t="str">
        <f t="shared" si="0"/>
        <v/>
      </c>
      <c r="N17" s="424"/>
    </row>
    <row r="18" spans="1:14" ht="15">
      <c r="A18" s="437">
        <v>10</v>
      </c>
      <c r="B18" s="438"/>
      <c r="C18" s="439"/>
      <c r="D18" s="437"/>
      <c r="E18" s="437"/>
      <c r="F18" s="437"/>
      <c r="G18" s="437"/>
      <c r="H18" s="437"/>
      <c r="I18" s="437"/>
      <c r="J18" s="437"/>
      <c r="K18" s="437"/>
      <c r="L18" s="437"/>
      <c r="M18" s="440" t="str">
        <f t="shared" si="0"/>
        <v/>
      </c>
      <c r="N18" s="424"/>
    </row>
    <row r="19" spans="1:14" ht="15">
      <c r="A19" s="437">
        <v>11</v>
      </c>
      <c r="B19" s="438"/>
      <c r="C19" s="439"/>
      <c r="D19" s="437"/>
      <c r="E19" s="437"/>
      <c r="F19" s="437"/>
      <c r="G19" s="437"/>
      <c r="H19" s="437"/>
      <c r="I19" s="437"/>
      <c r="J19" s="437"/>
      <c r="K19" s="437"/>
      <c r="L19" s="437"/>
      <c r="M19" s="440" t="str">
        <f t="shared" si="0"/>
        <v/>
      </c>
      <c r="N19" s="424"/>
    </row>
    <row r="20" spans="1:14" ht="15">
      <c r="A20" s="437">
        <v>12</v>
      </c>
      <c r="B20" s="438"/>
      <c r="C20" s="439"/>
      <c r="D20" s="437"/>
      <c r="E20" s="437"/>
      <c r="F20" s="437"/>
      <c r="G20" s="437"/>
      <c r="H20" s="437"/>
      <c r="I20" s="437"/>
      <c r="J20" s="437"/>
      <c r="K20" s="437"/>
      <c r="L20" s="437"/>
      <c r="M20" s="440" t="str">
        <f t="shared" si="0"/>
        <v/>
      </c>
      <c r="N20" s="424"/>
    </row>
    <row r="21" spans="1:14" ht="15">
      <c r="A21" s="437">
        <v>13</v>
      </c>
      <c r="B21" s="438"/>
      <c r="C21" s="439"/>
      <c r="D21" s="437"/>
      <c r="E21" s="437"/>
      <c r="F21" s="437"/>
      <c r="G21" s="437"/>
      <c r="H21" s="437"/>
      <c r="I21" s="437"/>
      <c r="J21" s="437"/>
      <c r="K21" s="437"/>
      <c r="L21" s="437"/>
      <c r="M21" s="440" t="str">
        <f t="shared" si="0"/>
        <v/>
      </c>
      <c r="N21" s="424"/>
    </row>
    <row r="22" spans="1:14" ht="15">
      <c r="A22" s="437">
        <v>14</v>
      </c>
      <c r="B22" s="438"/>
      <c r="C22" s="439"/>
      <c r="D22" s="437"/>
      <c r="E22" s="437"/>
      <c r="F22" s="437"/>
      <c r="G22" s="437"/>
      <c r="H22" s="437"/>
      <c r="I22" s="437"/>
      <c r="J22" s="437"/>
      <c r="K22" s="437"/>
      <c r="L22" s="437"/>
      <c r="M22" s="440" t="str">
        <f t="shared" si="0"/>
        <v/>
      </c>
      <c r="N22" s="424"/>
    </row>
    <row r="23" spans="1:14" ht="15">
      <c r="A23" s="437">
        <v>15</v>
      </c>
      <c r="B23" s="438"/>
      <c r="C23" s="439"/>
      <c r="D23" s="437"/>
      <c r="E23" s="437"/>
      <c r="F23" s="437"/>
      <c r="G23" s="437"/>
      <c r="H23" s="437"/>
      <c r="I23" s="437"/>
      <c r="J23" s="437"/>
      <c r="K23" s="437"/>
      <c r="L23" s="437"/>
      <c r="M23" s="440" t="str">
        <f t="shared" si="0"/>
        <v/>
      </c>
      <c r="N23" s="424"/>
    </row>
    <row r="24" spans="1:14" ht="15">
      <c r="A24" s="437">
        <v>16</v>
      </c>
      <c r="B24" s="438"/>
      <c r="C24" s="439"/>
      <c r="D24" s="437"/>
      <c r="E24" s="437"/>
      <c r="F24" s="437"/>
      <c r="G24" s="437"/>
      <c r="H24" s="437"/>
      <c r="I24" s="437"/>
      <c r="J24" s="437"/>
      <c r="K24" s="437"/>
      <c r="L24" s="437"/>
      <c r="M24" s="440" t="str">
        <f t="shared" si="0"/>
        <v/>
      </c>
      <c r="N24" s="424"/>
    </row>
    <row r="25" spans="1:14" ht="15">
      <c r="A25" s="437">
        <v>17</v>
      </c>
      <c r="B25" s="438"/>
      <c r="C25" s="439"/>
      <c r="D25" s="437"/>
      <c r="E25" s="437"/>
      <c r="F25" s="437"/>
      <c r="G25" s="437"/>
      <c r="H25" s="437"/>
      <c r="I25" s="437"/>
      <c r="J25" s="437"/>
      <c r="K25" s="437"/>
      <c r="L25" s="437"/>
      <c r="M25" s="440" t="str">
        <f t="shared" si="0"/>
        <v/>
      </c>
      <c r="N25" s="424"/>
    </row>
    <row r="26" spans="1:14" ht="15">
      <c r="A26" s="437">
        <v>18</v>
      </c>
      <c r="B26" s="438"/>
      <c r="C26" s="439"/>
      <c r="D26" s="437"/>
      <c r="E26" s="437"/>
      <c r="F26" s="437"/>
      <c r="G26" s="437"/>
      <c r="H26" s="437"/>
      <c r="I26" s="437"/>
      <c r="J26" s="437"/>
      <c r="K26" s="437"/>
      <c r="L26" s="437"/>
      <c r="M26" s="440" t="str">
        <f t="shared" si="0"/>
        <v/>
      </c>
      <c r="N26" s="424"/>
    </row>
    <row r="27" spans="1:14" ht="15">
      <c r="A27" s="437">
        <v>19</v>
      </c>
      <c r="B27" s="438"/>
      <c r="C27" s="439"/>
      <c r="D27" s="437"/>
      <c r="E27" s="437"/>
      <c r="F27" s="437"/>
      <c r="G27" s="437"/>
      <c r="H27" s="437"/>
      <c r="I27" s="437"/>
      <c r="J27" s="437"/>
      <c r="K27" s="437"/>
      <c r="L27" s="437"/>
      <c r="M27" s="440" t="str">
        <f t="shared" si="0"/>
        <v/>
      </c>
      <c r="N27" s="424"/>
    </row>
    <row r="28" spans="1:14" ht="15">
      <c r="A28" s="437">
        <v>20</v>
      </c>
      <c r="B28" s="438"/>
      <c r="C28" s="439"/>
      <c r="D28" s="437"/>
      <c r="E28" s="437"/>
      <c r="F28" s="437"/>
      <c r="G28" s="437"/>
      <c r="H28" s="437"/>
      <c r="I28" s="437"/>
      <c r="J28" s="437"/>
      <c r="K28" s="437"/>
      <c r="L28" s="437"/>
      <c r="M28" s="440" t="str">
        <f t="shared" si="0"/>
        <v/>
      </c>
      <c r="N28" s="424"/>
    </row>
    <row r="29" spans="1:14" ht="15">
      <c r="A29" s="437">
        <v>21</v>
      </c>
      <c r="B29" s="438"/>
      <c r="C29" s="439"/>
      <c r="D29" s="437"/>
      <c r="E29" s="437"/>
      <c r="F29" s="437"/>
      <c r="G29" s="437"/>
      <c r="H29" s="437"/>
      <c r="I29" s="437"/>
      <c r="J29" s="437"/>
      <c r="K29" s="437"/>
      <c r="L29" s="437"/>
      <c r="M29" s="440" t="str">
        <f t="shared" si="0"/>
        <v/>
      </c>
      <c r="N29" s="424"/>
    </row>
    <row r="30" spans="1:14" ht="15">
      <c r="A30" s="437">
        <v>22</v>
      </c>
      <c r="B30" s="438"/>
      <c r="C30" s="439"/>
      <c r="D30" s="437"/>
      <c r="E30" s="437"/>
      <c r="F30" s="437"/>
      <c r="G30" s="437"/>
      <c r="H30" s="437"/>
      <c r="I30" s="437"/>
      <c r="J30" s="437"/>
      <c r="K30" s="437"/>
      <c r="L30" s="437"/>
      <c r="M30" s="440" t="str">
        <f t="shared" si="0"/>
        <v/>
      </c>
      <c r="N30" s="424"/>
    </row>
    <row r="31" spans="1:14" ht="15">
      <c r="A31" s="437">
        <v>23</v>
      </c>
      <c r="B31" s="438"/>
      <c r="C31" s="439"/>
      <c r="D31" s="437"/>
      <c r="E31" s="437"/>
      <c r="F31" s="437"/>
      <c r="G31" s="437"/>
      <c r="H31" s="437"/>
      <c r="I31" s="437"/>
      <c r="J31" s="437"/>
      <c r="K31" s="437"/>
      <c r="L31" s="437"/>
      <c r="M31" s="440" t="str">
        <f t="shared" si="0"/>
        <v/>
      </c>
      <c r="N31" s="424"/>
    </row>
    <row r="32" spans="1:14" ht="15">
      <c r="A32" s="437">
        <v>24</v>
      </c>
      <c r="B32" s="438"/>
      <c r="C32" s="439"/>
      <c r="D32" s="437"/>
      <c r="E32" s="437"/>
      <c r="F32" s="437"/>
      <c r="G32" s="437"/>
      <c r="H32" s="437"/>
      <c r="I32" s="437"/>
      <c r="J32" s="437"/>
      <c r="K32" s="437"/>
      <c r="L32" s="437"/>
      <c r="M32" s="440" t="str">
        <f t="shared" si="0"/>
        <v/>
      </c>
      <c r="N32" s="424"/>
    </row>
    <row r="33" spans="1:14" ht="15">
      <c r="A33" s="441" t="s">
        <v>258</v>
      </c>
      <c r="B33" s="438"/>
      <c r="C33" s="439"/>
      <c r="D33" s="437"/>
      <c r="E33" s="437"/>
      <c r="F33" s="437"/>
      <c r="G33" s="437"/>
      <c r="H33" s="437"/>
      <c r="I33" s="437"/>
      <c r="J33" s="437"/>
      <c r="K33" s="437"/>
      <c r="L33" s="437"/>
      <c r="M33" s="440" t="str">
        <f t="shared" si="0"/>
        <v/>
      </c>
      <c r="N33" s="424"/>
    </row>
    <row r="34" spans="1:14" s="442" customFormat="1"/>
    <row r="35" spans="1:14" ht="33.6" customHeight="1">
      <c r="A35" s="691" t="s">
        <v>559</v>
      </c>
      <c r="B35" s="692"/>
      <c r="C35" s="692"/>
      <c r="D35" s="692"/>
      <c r="E35" s="692"/>
      <c r="F35" s="692"/>
      <c r="G35" s="692"/>
      <c r="H35" s="692"/>
      <c r="I35" s="692"/>
      <c r="J35" s="692"/>
      <c r="K35" s="692"/>
      <c r="L35" s="692"/>
      <c r="M35" s="692"/>
    </row>
    <row r="36" spans="1:14" ht="19.149999999999999" customHeight="1">
      <c r="A36" s="693" t="s">
        <v>527</v>
      </c>
      <c r="B36" s="693"/>
      <c r="C36" s="693"/>
      <c r="D36" s="693"/>
      <c r="E36" s="693"/>
      <c r="F36" s="693"/>
      <c r="G36" s="693"/>
      <c r="H36" s="693"/>
      <c r="I36" s="693"/>
      <c r="J36" s="693"/>
      <c r="K36" s="693"/>
      <c r="L36" s="693"/>
      <c r="M36" s="693"/>
    </row>
    <row r="37" spans="1:14" s="20" customFormat="1" ht="15">
      <c r="B37" s="167" t="s">
        <v>93</v>
      </c>
    </row>
    <row r="38" spans="1:14" s="20" customFormat="1" ht="15">
      <c r="B38" s="167"/>
    </row>
    <row r="39" spans="1:14" s="20" customFormat="1" ht="15">
      <c r="C39" s="169"/>
      <c r="D39" s="168"/>
      <c r="E39" s="168"/>
      <c r="H39" s="169"/>
      <c r="I39" s="169"/>
      <c r="J39" s="168"/>
      <c r="K39" s="168"/>
      <c r="L39" s="168"/>
    </row>
    <row r="40" spans="1:14" s="20" customFormat="1" ht="15">
      <c r="C40" s="170" t="s">
        <v>248</v>
      </c>
      <c r="D40" s="168"/>
      <c r="E40" s="168"/>
      <c r="H40" s="167" t="s">
        <v>294</v>
      </c>
      <c r="M40" s="168"/>
    </row>
    <row r="41" spans="1:14" s="20" customFormat="1" ht="15">
      <c r="C41" s="170" t="s">
        <v>123</v>
      </c>
      <c r="D41" s="168"/>
      <c r="E41" s="168"/>
      <c r="H41" s="171" t="s">
        <v>249</v>
      </c>
      <c r="M41" s="168"/>
    </row>
    <row r="42" spans="1:14" ht="15">
      <c r="C42" s="170"/>
      <c r="F42" s="171"/>
      <c r="J42" s="443"/>
      <c r="K42" s="443"/>
      <c r="L42" s="443"/>
      <c r="M42" s="443"/>
    </row>
    <row r="43" spans="1:14" ht="15">
      <c r="C43" s="170"/>
    </row>
  </sheetData>
  <sheetProtection insertColumns="0" insertRows="0" deleteRows="0"/>
  <mergeCells count="5">
    <mergeCell ref="A1:G1"/>
    <mergeCell ref="A35:M35"/>
    <mergeCell ref="A36:M36"/>
    <mergeCell ref="M1:O1"/>
    <mergeCell ref="M2:O2"/>
  </mergeCells>
  <dataValidations count="4">
    <dataValidation type="list" allowBlank="1" showInputMessage="1" showErrorMessage="1" errorTitle="თარიღის შევსების ინსტრუქცია" error="დღე/თვე/წელი" prompt="დღე/თვე/წელი" sqref="O1">
      <formula1>#REF!</formula1>
    </dataValidation>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B9:B33"/>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9:E33">
      <formula1>11</formula1>
    </dataValidation>
    <dataValidation type="list" allowBlank="1" showInputMessage="1" showErrorMessage="1" errorTitle="ბანკის ველის შევსების წესი" error="აირჩიეთ ჩამოთვლილთაგან ერთ-ერთი ბანკი" sqref="C9:C33">
      <formula1>"ვითიბი, ინვესტბანკი, კორ სტანდარტ ბანკი, ზირაათბანკი, ბანკი ქართუ, საქართველოს ბანკი, ბითიეი, თიბისი, ლიბერთი, პროკრედიტ ბანკი, ბანკი რესპუბლიკა, პრივატბანკი, ბაზისბანკი, პროგრეს ბანკი, ხალიკ ბანკი, კონსტანტა, ეიჩესბისი, აზერბ. საქართვ, კავკ. განვი. ბანკი"</formula1>
    </dataValidation>
  </dataValidations>
  <pageMargins left="0.11811023622047245" right="0.11811023622047245" top="0.35433070866141736" bottom="0.35433070866141736" header="0.31496062992125984" footer="0.31496062992125984"/>
  <pageSetup paperSize="9" scale="74"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view="pageBreakPreview" topLeftCell="A13" zoomScale="80" zoomScaleNormal="100" zoomScaleSheetLayoutView="80" workbookViewId="0">
      <selection activeCell="F27" sqref="F27"/>
    </sheetView>
  </sheetViews>
  <sheetFormatPr defaultColWidth="9.140625" defaultRowHeight="12.75"/>
  <cols>
    <col min="1" max="1" width="7.28515625" style="172" customWidth="1"/>
    <col min="2" max="2" width="57.28515625" style="172" customWidth="1"/>
    <col min="3" max="3" width="24.140625" style="172" customWidth="1"/>
    <col min="4" max="16384" width="9.140625" style="172"/>
  </cols>
  <sheetData>
    <row r="1" spans="1:3" s="6" customFormat="1" ht="18.75" customHeight="1">
      <c r="A1" s="694" t="s">
        <v>516</v>
      </c>
      <c r="B1" s="694"/>
      <c r="C1" s="342" t="s">
        <v>94</v>
      </c>
    </row>
    <row r="2" spans="1:3" s="6" customFormat="1" ht="15">
      <c r="A2" s="694"/>
      <c r="B2" s="694"/>
      <c r="C2" s="339">
        <f>'ფორმა N1'!M2</f>
        <v>0</v>
      </c>
    </row>
    <row r="3" spans="1:3" s="6" customFormat="1" ht="15">
      <c r="A3" s="343" t="s">
        <v>124</v>
      </c>
      <c r="B3" s="340"/>
      <c r="C3" s="341"/>
    </row>
    <row r="4" spans="1:3" s="6" customFormat="1" ht="15">
      <c r="A4" s="107"/>
      <c r="B4" s="340"/>
      <c r="C4" s="341"/>
    </row>
    <row r="5" spans="1:3" s="20" customFormat="1" ht="15">
      <c r="A5" s="695" t="s">
        <v>254</v>
      </c>
      <c r="B5" s="695"/>
      <c r="C5" s="107"/>
    </row>
    <row r="6" spans="1:3" s="20" customFormat="1" ht="15">
      <c r="A6" s="395">
        <f>'ფორმა N1'!D4</f>
        <v>0</v>
      </c>
      <c r="B6" s="395"/>
      <c r="C6" s="107"/>
    </row>
    <row r="7" spans="1:3">
      <c r="A7" s="344"/>
      <c r="B7" s="344"/>
      <c r="C7" s="344"/>
    </row>
    <row r="8" spans="1:3">
      <c r="A8" s="344"/>
      <c r="B8" s="344"/>
      <c r="C8" s="344"/>
    </row>
    <row r="9" spans="1:3" ht="30" customHeight="1">
      <c r="A9" s="345" t="s">
        <v>64</v>
      </c>
      <c r="B9" s="345" t="s">
        <v>11</v>
      </c>
      <c r="C9" s="346" t="s">
        <v>9</v>
      </c>
    </row>
    <row r="10" spans="1:3" ht="15">
      <c r="A10" s="347">
        <v>1</v>
      </c>
      <c r="B10" s="348" t="s">
        <v>57</v>
      </c>
      <c r="C10" s="349">
        <f>'[3]ფორმა N4'!D11+'[3]ფორმა N5'!D9+'[3]ფორმა N6'!D10</f>
        <v>0</v>
      </c>
    </row>
    <row r="11" spans="1:3" ht="15">
      <c r="A11" s="350">
        <v>1.1000000000000001</v>
      </c>
      <c r="B11" s="348" t="s">
        <v>460</v>
      </c>
      <c r="C11" s="351">
        <f>'[3]ფორმა N4'!D39+'[3]ფორმა N5'!D37</f>
        <v>0</v>
      </c>
    </row>
    <row r="12" spans="1:3" ht="15">
      <c r="A12" s="352" t="s">
        <v>30</v>
      </c>
      <c r="B12" s="348" t="s">
        <v>461</v>
      </c>
      <c r="C12" s="351">
        <f>'[3]ფორმა N4'!D40+'[3]ფორმა N5'!D38</f>
        <v>0</v>
      </c>
    </row>
    <row r="13" spans="1:3" ht="15">
      <c r="A13" s="350">
        <v>1.2</v>
      </c>
      <c r="B13" s="348" t="s">
        <v>58</v>
      </c>
      <c r="C13" s="351">
        <f>'[3]ფორმა N4'!D12+'[3]ფორმა N5'!D10</f>
        <v>0</v>
      </c>
    </row>
    <row r="14" spans="1:3" ht="15">
      <c r="A14" s="350">
        <v>1.3</v>
      </c>
      <c r="B14" s="348" t="s">
        <v>441</v>
      </c>
      <c r="C14" s="351">
        <f>'[3]ფორმა N4'!D17+'[3]ფორმა N5'!D15+'[3]ფორმა N6'!D17</f>
        <v>0</v>
      </c>
    </row>
    <row r="15" spans="1:3" ht="15">
      <c r="A15" s="696"/>
      <c r="B15" s="696"/>
      <c r="C15" s="696"/>
    </row>
    <row r="16" spans="1:3" ht="30" customHeight="1">
      <c r="A16" s="345" t="s">
        <v>64</v>
      </c>
      <c r="B16" s="345" t="s">
        <v>230</v>
      </c>
      <c r="C16" s="346" t="s">
        <v>67</v>
      </c>
    </row>
    <row r="17" spans="1:4" ht="15">
      <c r="A17" s="347">
        <v>2</v>
      </c>
      <c r="B17" s="348" t="s">
        <v>462</v>
      </c>
      <c r="C17" s="353">
        <f>'[3]ფორმა N2'!D9+'[3]ფორმა N2'!C26+'[3]ფორმა N3'!D9+'[3]ფორმა N3'!C26</f>
        <v>0</v>
      </c>
    </row>
    <row r="18" spans="1:4" ht="15">
      <c r="A18" s="354">
        <v>2.1</v>
      </c>
      <c r="B18" s="348" t="s">
        <v>463</v>
      </c>
      <c r="C18" s="348">
        <f>'[3]ფორმა N2'!D17+'[3]ფორმა N3'!D17</f>
        <v>0</v>
      </c>
    </row>
    <row r="19" spans="1:4" ht="15">
      <c r="A19" s="354">
        <v>2.2000000000000002</v>
      </c>
      <c r="B19" s="348" t="s">
        <v>464</v>
      </c>
      <c r="C19" s="348">
        <f>'[3]ფორმა N2'!D18+'[3]ფორმა N3'!D18</f>
        <v>0</v>
      </c>
    </row>
    <row r="20" spans="1:4" ht="15">
      <c r="A20" s="354">
        <v>2.2999999999999998</v>
      </c>
      <c r="B20" s="348" t="s">
        <v>465</v>
      </c>
      <c r="C20" s="355">
        <f>SUM(C21:C25)</f>
        <v>0</v>
      </c>
    </row>
    <row r="21" spans="1:4" ht="15">
      <c r="A21" s="352" t="s">
        <v>466</v>
      </c>
      <c r="B21" s="356" t="s">
        <v>467</v>
      </c>
      <c r="C21" s="348">
        <f>'[3]ფორმა N2'!D13+'[3]ფორმა N3'!D13</f>
        <v>0</v>
      </c>
    </row>
    <row r="22" spans="1:4" ht="15">
      <c r="A22" s="352" t="s">
        <v>468</v>
      </c>
      <c r="B22" s="356" t="s">
        <v>469</v>
      </c>
      <c r="C22" s="348">
        <f>'[3]ფორმა N2'!C27+'[3]ფორმა N3'!C27</f>
        <v>0</v>
      </c>
    </row>
    <row r="23" spans="1:4" ht="15">
      <c r="A23" s="352" t="s">
        <v>470</v>
      </c>
      <c r="B23" s="356" t="s">
        <v>471</v>
      </c>
      <c r="C23" s="348">
        <f>'[3]ფორმა N2'!D14+'[3]ფორმა N3'!D14</f>
        <v>0</v>
      </c>
    </row>
    <row r="24" spans="1:4" ht="15">
      <c r="A24" s="352" t="s">
        <v>472</v>
      </c>
      <c r="B24" s="356" t="s">
        <v>473</v>
      </c>
      <c r="C24" s="348">
        <f>'[3]ფორმა N2'!C31+'[3]ფორმა N3'!C31</f>
        <v>0</v>
      </c>
    </row>
    <row r="25" spans="1:4" ht="15">
      <c r="A25" s="352" t="s">
        <v>474</v>
      </c>
      <c r="B25" s="356" t="s">
        <v>475</v>
      </c>
      <c r="C25" s="348">
        <f>'[3]ფორმა N2'!D11+'[3]ფორმა N3'!D11</f>
        <v>0</v>
      </c>
    </row>
    <row r="26" spans="1:4" ht="15">
      <c r="A26" s="357"/>
      <c r="B26" s="358"/>
      <c r="C26" s="359"/>
    </row>
    <row r="27" spans="1:4" ht="15">
      <c r="A27" s="357"/>
      <c r="B27" s="358"/>
      <c r="C27" s="359"/>
    </row>
    <row r="28" spans="1:4" ht="15">
      <c r="A28" s="20"/>
      <c r="B28" s="20"/>
      <c r="C28" s="20"/>
      <c r="D28" s="298"/>
    </row>
    <row r="29" spans="1:4" ht="15">
      <c r="A29" s="167" t="s">
        <v>93</v>
      </c>
      <c r="B29" s="20"/>
      <c r="C29" s="20"/>
      <c r="D29" s="298"/>
    </row>
    <row r="30" spans="1:4" ht="15">
      <c r="A30" s="20"/>
      <c r="B30" s="20"/>
      <c r="C30" s="20"/>
      <c r="D30" s="298"/>
    </row>
    <row r="31" spans="1:4" ht="15">
      <c r="A31" s="20"/>
      <c r="B31" s="20"/>
      <c r="C31" s="20"/>
      <c r="D31" s="244"/>
    </row>
    <row r="32" spans="1:4" ht="15">
      <c r="B32" s="167" t="s">
        <v>251</v>
      </c>
      <c r="C32" s="20"/>
      <c r="D32" s="244"/>
    </row>
    <row r="33" spans="2:4" ht="15">
      <c r="B33" s="20" t="s">
        <v>250</v>
      </c>
      <c r="C33" s="20"/>
      <c r="D33" s="244"/>
    </row>
    <row r="34" spans="2:4">
      <c r="B34" s="360" t="s">
        <v>123</v>
      </c>
      <c r="D34" s="361"/>
    </row>
  </sheetData>
  <mergeCells count="3">
    <mergeCell ref="A1:B2"/>
    <mergeCell ref="A5:B5"/>
    <mergeCell ref="A15:C15"/>
  </mergeCells>
  <pageMargins left="0.7" right="0.7" top="0.75" bottom="0.75" header="0.3" footer="0.3"/>
  <pageSetup orientation="portrait" verticalDpi="4294967295"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3"/>
  <sheetViews>
    <sheetView showGridLines="0" view="pageBreakPreview" topLeftCell="A13" zoomScale="80" zoomScaleNormal="100" zoomScaleSheetLayoutView="80" workbookViewId="0">
      <selection activeCell="F3" sqref="F3"/>
    </sheetView>
  </sheetViews>
  <sheetFormatPr defaultColWidth="9.140625" defaultRowHeight="15"/>
  <cols>
    <col min="1" max="1" width="2.7109375" style="20" customWidth="1"/>
    <col min="2" max="2" width="13.42578125" style="20" customWidth="1"/>
    <col min="3" max="3" width="17.7109375" style="20" customWidth="1"/>
    <col min="4" max="4" width="16.5703125" style="20" customWidth="1"/>
    <col min="5" max="5" width="12.28515625" style="20" customWidth="1"/>
    <col min="6" max="6" width="21.140625" style="20" customWidth="1"/>
    <col min="7" max="7" width="9.42578125" style="20" customWidth="1"/>
    <col min="8" max="8" width="26" style="20" customWidth="1"/>
    <col min="9" max="9" width="21.140625" style="20" customWidth="1"/>
    <col min="10" max="10" width="23.28515625" style="20" customWidth="1"/>
    <col min="11" max="11" width="18" style="20" customWidth="1"/>
    <col min="12" max="12" width="12.28515625" style="20" customWidth="1"/>
    <col min="13" max="16384" width="9.140625" style="20"/>
  </cols>
  <sheetData>
    <row r="1" spans="1:12">
      <c r="A1" s="697" t="s">
        <v>552</v>
      </c>
      <c r="B1" s="698"/>
      <c r="C1" s="698"/>
      <c r="D1" s="698"/>
      <c r="E1" s="698"/>
      <c r="F1" s="698"/>
      <c r="G1" s="698"/>
      <c r="H1" s="239"/>
      <c r="I1" s="239"/>
      <c r="J1" s="239"/>
      <c r="K1" s="390" t="s">
        <v>364</v>
      </c>
      <c r="L1" s="240"/>
    </row>
    <row r="2" spans="1:12">
      <c r="A2" s="446" t="s">
        <v>414</v>
      </c>
      <c r="B2" s="241"/>
      <c r="C2" s="241"/>
      <c r="D2" s="241"/>
      <c r="E2" s="241"/>
      <c r="F2" s="241"/>
      <c r="G2" s="241"/>
      <c r="H2" s="241"/>
      <c r="I2" s="241"/>
      <c r="J2" s="241"/>
      <c r="K2" s="383"/>
    </row>
    <row r="3" spans="1:12">
      <c r="A3" s="446"/>
      <c r="B3" s="241"/>
      <c r="C3" s="241"/>
      <c r="D3" s="241"/>
      <c r="E3" s="241"/>
      <c r="F3" s="241"/>
      <c r="G3" s="241"/>
      <c r="H3" s="241"/>
      <c r="I3" s="241"/>
      <c r="J3" s="241"/>
      <c r="K3" s="242"/>
    </row>
    <row r="4" spans="1:12">
      <c r="A4" s="243" t="s">
        <v>254</v>
      </c>
      <c r="B4" s="241"/>
      <c r="C4" s="241"/>
      <c r="D4" s="241"/>
      <c r="E4" s="241"/>
      <c r="F4" s="241"/>
      <c r="G4" s="241"/>
      <c r="H4" s="241"/>
      <c r="I4" s="241"/>
      <c r="J4" s="241"/>
      <c r="K4" s="242"/>
    </row>
    <row r="5" spans="1:12">
      <c r="A5" s="335">
        <f>'ფორმა N1'!D4</f>
        <v>0</v>
      </c>
      <c r="B5" s="244"/>
      <c r="C5" s="244"/>
      <c r="D5" s="244"/>
      <c r="E5" s="244"/>
      <c r="F5" s="244"/>
      <c r="G5" s="244"/>
      <c r="H5" s="244"/>
      <c r="I5" s="244"/>
      <c r="J5" s="244"/>
      <c r="K5" s="245"/>
    </row>
    <row r="6" spans="1:12" ht="15.75" thickBot="1">
      <c r="A6" s="246"/>
      <c r="B6" s="247"/>
      <c r="C6" s="247"/>
      <c r="D6" s="247"/>
      <c r="E6" s="247"/>
      <c r="F6" s="247"/>
      <c r="G6" s="247"/>
      <c r="H6" s="247"/>
      <c r="I6" s="247"/>
      <c r="J6" s="247"/>
      <c r="K6" s="248"/>
      <c r="L6" s="168"/>
    </row>
    <row r="7" spans="1:12" ht="39">
      <c r="A7" s="249" t="s">
        <v>64</v>
      </c>
      <c r="B7" s="250" t="s">
        <v>415</v>
      </c>
      <c r="C7" s="250" t="s">
        <v>416</v>
      </c>
      <c r="D7" s="250" t="s">
        <v>417</v>
      </c>
      <c r="E7" s="250" t="s">
        <v>255</v>
      </c>
      <c r="F7" s="250" t="s">
        <v>418</v>
      </c>
      <c r="G7" s="250" t="s">
        <v>449</v>
      </c>
      <c r="H7" s="250" t="s">
        <v>532</v>
      </c>
      <c r="I7" s="250" t="s">
        <v>419</v>
      </c>
      <c r="J7" s="250" t="s">
        <v>293</v>
      </c>
      <c r="K7" s="251" t="s">
        <v>364</v>
      </c>
      <c r="L7" s="252"/>
    </row>
    <row r="8" spans="1:12">
      <c r="A8" s="253">
        <v>1</v>
      </c>
      <c r="B8" s="254">
        <v>2</v>
      </c>
      <c r="C8" s="254">
        <v>3</v>
      </c>
      <c r="D8" s="254">
        <v>4</v>
      </c>
      <c r="E8" s="254"/>
      <c r="F8" s="254">
        <v>7</v>
      </c>
      <c r="G8" s="254">
        <v>8</v>
      </c>
      <c r="H8" s="255">
        <v>9</v>
      </c>
      <c r="I8" s="254">
        <v>10</v>
      </c>
      <c r="J8" s="254">
        <v>11</v>
      </c>
      <c r="K8" s="256">
        <v>12</v>
      </c>
      <c r="L8" s="392"/>
    </row>
    <row r="9" spans="1:12" ht="15.75">
      <c r="A9" s="257">
        <v>1</v>
      </c>
      <c r="B9" s="258"/>
      <c r="C9" s="258"/>
      <c r="D9" s="259"/>
      <c r="E9" s="259"/>
      <c r="F9" s="260"/>
      <c r="G9" s="261"/>
      <c r="H9" s="425"/>
      <c r="I9" s="258"/>
      <c r="J9" s="258"/>
      <c r="K9" s="262" t="str">
        <f t="shared" ref="K9:K31" si="0">IF(ISBLANK(B9)=TRUE,"",$K$2)</f>
        <v/>
      </c>
      <c r="L9" s="263"/>
    </row>
    <row r="10" spans="1:12" ht="15.75">
      <c r="A10" s="257">
        <v>2</v>
      </c>
      <c r="B10" s="258"/>
      <c r="C10" s="258"/>
      <c r="D10" s="259"/>
      <c r="E10" s="259"/>
      <c r="F10" s="260"/>
      <c r="G10" s="261"/>
      <c r="H10" s="425"/>
      <c r="I10" s="258"/>
      <c r="J10" s="258"/>
      <c r="K10" s="262" t="str">
        <f t="shared" si="0"/>
        <v/>
      </c>
      <c r="L10" s="263"/>
    </row>
    <row r="11" spans="1:12" ht="15.75">
      <c r="A11" s="257">
        <v>3</v>
      </c>
      <c r="B11" s="258"/>
      <c r="C11" s="258"/>
      <c r="D11" s="259"/>
      <c r="E11" s="259"/>
      <c r="F11" s="260"/>
      <c r="G11" s="261"/>
      <c r="H11" s="425"/>
      <c r="I11" s="258"/>
      <c r="J11" s="258"/>
      <c r="K11" s="262" t="str">
        <f t="shared" si="0"/>
        <v/>
      </c>
      <c r="L11" s="263"/>
    </row>
    <row r="12" spans="1:12" ht="15.75">
      <c r="A12" s="257">
        <v>4</v>
      </c>
      <c r="B12" s="258"/>
      <c r="C12" s="258"/>
      <c r="D12" s="259"/>
      <c r="E12" s="259"/>
      <c r="F12" s="260"/>
      <c r="G12" s="261"/>
      <c r="H12" s="425"/>
      <c r="I12" s="258"/>
      <c r="J12" s="258"/>
      <c r="K12" s="262" t="str">
        <f t="shared" si="0"/>
        <v/>
      </c>
      <c r="L12" s="263"/>
    </row>
    <row r="13" spans="1:12" ht="15.75">
      <c r="A13" s="257">
        <v>5</v>
      </c>
      <c r="B13" s="258"/>
      <c r="C13" s="258"/>
      <c r="D13" s="259"/>
      <c r="E13" s="259"/>
      <c r="F13" s="260"/>
      <c r="G13" s="261"/>
      <c r="H13" s="425"/>
      <c r="I13" s="258"/>
      <c r="J13" s="258"/>
      <c r="K13" s="262" t="str">
        <f t="shared" si="0"/>
        <v/>
      </c>
      <c r="L13" s="263"/>
    </row>
    <row r="14" spans="1:12" ht="15.75">
      <c r="A14" s="257">
        <v>6</v>
      </c>
      <c r="B14" s="258"/>
      <c r="C14" s="258"/>
      <c r="D14" s="259"/>
      <c r="E14" s="259"/>
      <c r="F14" s="260"/>
      <c r="G14" s="261"/>
      <c r="H14" s="425"/>
      <c r="I14" s="258"/>
      <c r="J14" s="258"/>
      <c r="K14" s="262" t="str">
        <f t="shared" si="0"/>
        <v/>
      </c>
      <c r="L14" s="263"/>
    </row>
    <row r="15" spans="1:12" ht="15.75">
      <c r="A15" s="257">
        <v>7</v>
      </c>
      <c r="B15" s="258"/>
      <c r="C15" s="258"/>
      <c r="D15" s="259"/>
      <c r="E15" s="259"/>
      <c r="F15" s="260"/>
      <c r="G15" s="261"/>
      <c r="H15" s="425"/>
      <c r="I15" s="258"/>
      <c r="J15" s="258"/>
      <c r="K15" s="262" t="str">
        <f t="shared" si="0"/>
        <v/>
      </c>
      <c r="L15" s="263"/>
    </row>
    <row r="16" spans="1:12" ht="15.75">
      <c r="A16" s="257">
        <v>8</v>
      </c>
      <c r="B16" s="258"/>
      <c r="C16" s="258"/>
      <c r="D16" s="259"/>
      <c r="E16" s="259"/>
      <c r="F16" s="260"/>
      <c r="G16" s="261"/>
      <c r="H16" s="425"/>
      <c r="I16" s="258"/>
      <c r="J16" s="258"/>
      <c r="K16" s="262" t="str">
        <f t="shared" si="0"/>
        <v/>
      </c>
      <c r="L16" s="263"/>
    </row>
    <row r="17" spans="1:12" ht="15.75">
      <c r="A17" s="257">
        <v>9</v>
      </c>
      <c r="B17" s="258"/>
      <c r="C17" s="258"/>
      <c r="D17" s="259"/>
      <c r="E17" s="259"/>
      <c r="F17" s="260"/>
      <c r="G17" s="261"/>
      <c r="H17" s="425"/>
      <c r="I17" s="258"/>
      <c r="J17" s="258"/>
      <c r="K17" s="262" t="str">
        <f t="shared" si="0"/>
        <v/>
      </c>
      <c r="L17" s="263"/>
    </row>
    <row r="18" spans="1:12" ht="15.75">
      <c r="A18" s="257">
        <v>10</v>
      </c>
      <c r="B18" s="258"/>
      <c r="C18" s="258"/>
      <c r="D18" s="259"/>
      <c r="E18" s="259"/>
      <c r="F18" s="260"/>
      <c r="G18" s="261"/>
      <c r="H18" s="425"/>
      <c r="I18" s="258"/>
      <c r="J18" s="258"/>
      <c r="K18" s="262" t="str">
        <f t="shared" si="0"/>
        <v/>
      </c>
      <c r="L18" s="263"/>
    </row>
    <row r="19" spans="1:12" ht="15.75">
      <c r="A19" s="257">
        <v>11</v>
      </c>
      <c r="B19" s="258"/>
      <c r="C19" s="258"/>
      <c r="D19" s="259"/>
      <c r="E19" s="259"/>
      <c r="F19" s="260"/>
      <c r="G19" s="261"/>
      <c r="H19" s="425"/>
      <c r="I19" s="258"/>
      <c r="J19" s="258"/>
      <c r="K19" s="262" t="str">
        <f t="shared" si="0"/>
        <v/>
      </c>
      <c r="L19" s="263"/>
    </row>
    <row r="20" spans="1:12" ht="15.75">
      <c r="A20" s="257">
        <v>12</v>
      </c>
      <c r="B20" s="258"/>
      <c r="C20" s="258"/>
      <c r="D20" s="259"/>
      <c r="E20" s="259"/>
      <c r="F20" s="260"/>
      <c r="G20" s="261"/>
      <c r="H20" s="425"/>
      <c r="I20" s="258"/>
      <c r="J20" s="258"/>
      <c r="K20" s="262" t="str">
        <f t="shared" si="0"/>
        <v/>
      </c>
      <c r="L20" s="263"/>
    </row>
    <row r="21" spans="1:12" ht="15.75">
      <c r="A21" s="257">
        <v>13</v>
      </c>
      <c r="B21" s="258"/>
      <c r="C21" s="258"/>
      <c r="D21" s="259"/>
      <c r="E21" s="259"/>
      <c r="F21" s="260"/>
      <c r="G21" s="261"/>
      <c r="H21" s="425"/>
      <c r="I21" s="258"/>
      <c r="J21" s="258"/>
      <c r="K21" s="262" t="str">
        <f t="shared" si="0"/>
        <v/>
      </c>
      <c r="L21" s="263"/>
    </row>
    <row r="22" spans="1:12" ht="15.75">
      <c r="A22" s="257">
        <v>14</v>
      </c>
      <c r="B22" s="258"/>
      <c r="C22" s="258"/>
      <c r="D22" s="259"/>
      <c r="E22" s="259"/>
      <c r="F22" s="260"/>
      <c r="G22" s="261"/>
      <c r="H22" s="425"/>
      <c r="I22" s="258"/>
      <c r="J22" s="258"/>
      <c r="K22" s="262" t="str">
        <f t="shared" si="0"/>
        <v/>
      </c>
      <c r="L22" s="263"/>
    </row>
    <row r="23" spans="1:12" ht="15.75">
      <c r="A23" s="257">
        <v>15</v>
      </c>
      <c r="B23" s="258"/>
      <c r="C23" s="258"/>
      <c r="D23" s="259"/>
      <c r="E23" s="259"/>
      <c r="F23" s="260"/>
      <c r="G23" s="261"/>
      <c r="H23" s="425"/>
      <c r="I23" s="258"/>
      <c r="J23" s="258"/>
      <c r="K23" s="262" t="str">
        <f t="shared" si="0"/>
        <v/>
      </c>
      <c r="L23" s="263"/>
    </row>
    <row r="24" spans="1:12" ht="15.75">
      <c r="A24" s="257">
        <v>16</v>
      </c>
      <c r="B24" s="258"/>
      <c r="C24" s="258"/>
      <c r="D24" s="259"/>
      <c r="E24" s="259"/>
      <c r="F24" s="260"/>
      <c r="G24" s="261"/>
      <c r="H24" s="425"/>
      <c r="I24" s="258"/>
      <c r="J24" s="258"/>
      <c r="K24" s="262" t="str">
        <f t="shared" si="0"/>
        <v/>
      </c>
      <c r="L24" s="263"/>
    </row>
    <row r="25" spans="1:12" ht="15.75">
      <c r="A25" s="257">
        <v>17</v>
      </c>
      <c r="B25" s="258"/>
      <c r="C25" s="258"/>
      <c r="D25" s="259"/>
      <c r="E25" s="259"/>
      <c r="F25" s="260"/>
      <c r="G25" s="261"/>
      <c r="H25" s="425"/>
      <c r="I25" s="258"/>
      <c r="J25" s="258"/>
      <c r="K25" s="262" t="str">
        <f t="shared" si="0"/>
        <v/>
      </c>
      <c r="L25" s="263"/>
    </row>
    <row r="26" spans="1:12" ht="15.75">
      <c r="A26" s="257">
        <v>18</v>
      </c>
      <c r="B26" s="258"/>
      <c r="C26" s="258"/>
      <c r="D26" s="259"/>
      <c r="E26" s="259"/>
      <c r="F26" s="260"/>
      <c r="G26" s="261"/>
      <c r="H26" s="425"/>
      <c r="I26" s="258"/>
      <c r="J26" s="258"/>
      <c r="K26" s="262" t="str">
        <f t="shared" si="0"/>
        <v/>
      </c>
      <c r="L26" s="263"/>
    </row>
    <row r="27" spans="1:12" ht="15.75">
      <c r="A27" s="257">
        <v>19</v>
      </c>
      <c r="B27" s="258"/>
      <c r="C27" s="258"/>
      <c r="D27" s="259"/>
      <c r="E27" s="259"/>
      <c r="F27" s="260"/>
      <c r="G27" s="261"/>
      <c r="H27" s="425"/>
      <c r="I27" s="258"/>
      <c r="J27" s="258"/>
      <c r="K27" s="262" t="str">
        <f t="shared" si="0"/>
        <v/>
      </c>
      <c r="L27" s="263"/>
    </row>
    <row r="28" spans="1:12" ht="15.75">
      <c r="A28" s="257">
        <v>22</v>
      </c>
      <c r="B28" s="258"/>
      <c r="C28" s="258"/>
      <c r="D28" s="259"/>
      <c r="E28" s="259"/>
      <c r="F28" s="260"/>
      <c r="G28" s="261"/>
      <c r="H28" s="425"/>
      <c r="I28" s="258"/>
      <c r="J28" s="258"/>
      <c r="K28" s="262" t="str">
        <f t="shared" si="0"/>
        <v/>
      </c>
      <c r="L28" s="263"/>
    </row>
    <row r="29" spans="1:12" ht="15.75">
      <c r="A29" s="257">
        <v>23</v>
      </c>
      <c r="B29" s="258"/>
      <c r="C29" s="258"/>
      <c r="D29" s="259"/>
      <c r="E29" s="259"/>
      <c r="F29" s="260"/>
      <c r="G29" s="261"/>
      <c r="H29" s="425"/>
      <c r="I29" s="258"/>
      <c r="J29" s="258"/>
      <c r="K29" s="262" t="str">
        <f t="shared" si="0"/>
        <v/>
      </c>
      <c r="L29" s="263"/>
    </row>
    <row r="30" spans="1:12" ht="15.75">
      <c r="A30" s="257">
        <v>24</v>
      </c>
      <c r="B30" s="258"/>
      <c r="C30" s="258"/>
      <c r="D30" s="259"/>
      <c r="E30" s="259"/>
      <c r="F30" s="260"/>
      <c r="G30" s="261"/>
      <c r="H30" s="425"/>
      <c r="I30" s="258"/>
      <c r="J30" s="258"/>
      <c r="K30" s="262" t="str">
        <f t="shared" si="0"/>
        <v/>
      </c>
      <c r="L30" s="263"/>
    </row>
    <row r="31" spans="1:12" ht="15.75">
      <c r="A31" s="257" t="s">
        <v>258</v>
      </c>
      <c r="B31" s="258"/>
      <c r="C31" s="258"/>
      <c r="D31" s="259"/>
      <c r="E31" s="259"/>
      <c r="F31" s="260"/>
      <c r="G31" s="261"/>
      <c r="H31" s="425"/>
      <c r="I31" s="258"/>
      <c r="J31" s="258"/>
      <c r="K31" s="262" t="str">
        <f t="shared" si="0"/>
        <v/>
      </c>
      <c r="L31" s="263"/>
    </row>
    <row r="32" spans="1:12">
      <c r="A32" s="264"/>
      <c r="B32" s="168"/>
      <c r="C32" s="168"/>
      <c r="D32" s="168"/>
      <c r="E32" s="168"/>
      <c r="F32" s="168"/>
      <c r="G32" s="168"/>
      <c r="H32" s="168"/>
      <c r="I32" s="168"/>
      <c r="J32" s="168"/>
      <c r="K32" s="265"/>
    </row>
    <row r="33" spans="1:13">
      <c r="A33" s="264"/>
      <c r="B33" s="168"/>
      <c r="C33" s="168"/>
      <c r="D33" s="168"/>
      <c r="E33" s="168"/>
      <c r="F33" s="168"/>
      <c r="G33" s="168"/>
      <c r="H33" s="168"/>
      <c r="I33" s="168"/>
      <c r="J33" s="168"/>
      <c r="K33" s="265"/>
    </row>
    <row r="34" spans="1:13" ht="28.5" customHeight="1">
      <c r="A34" s="705" t="s">
        <v>550</v>
      </c>
      <c r="B34" s="706"/>
      <c r="C34" s="706"/>
      <c r="D34" s="706"/>
      <c r="E34" s="706"/>
      <c r="F34" s="706"/>
      <c r="G34" s="706"/>
      <c r="H34" s="706"/>
      <c r="I34" s="706"/>
      <c r="J34" s="706"/>
      <c r="K34" s="707"/>
    </row>
    <row r="35" spans="1:13">
      <c r="A35" s="708" t="s">
        <v>551</v>
      </c>
      <c r="B35" s="709"/>
      <c r="C35" s="709"/>
      <c r="D35" s="709"/>
      <c r="E35" s="709"/>
      <c r="F35" s="709"/>
      <c r="G35" s="168"/>
      <c r="H35" s="168"/>
      <c r="I35" s="168"/>
      <c r="J35" s="168"/>
      <c r="K35" s="265"/>
      <c r="L35" s="303"/>
      <c r="M35" s="303"/>
    </row>
    <row r="36" spans="1:13" s="269" customFormat="1">
      <c r="A36" s="266"/>
      <c r="B36" s="267"/>
      <c r="C36" s="267"/>
      <c r="D36" s="267"/>
      <c r="E36" s="267"/>
      <c r="F36" s="267"/>
      <c r="G36" s="267"/>
      <c r="H36" s="267"/>
      <c r="I36" s="267"/>
      <c r="J36" s="267"/>
      <c r="K36" s="268"/>
      <c r="L36" s="337"/>
      <c r="M36" s="336"/>
    </row>
    <row r="37" spans="1:13" s="269" customFormat="1">
      <c r="A37" s="699" t="s">
        <v>93</v>
      </c>
      <c r="B37" s="700"/>
      <c r="C37" s="267"/>
      <c r="D37" s="267"/>
      <c r="E37" s="267"/>
      <c r="F37" s="267"/>
      <c r="G37" s="267"/>
      <c r="H37" s="267"/>
      <c r="I37" s="267"/>
      <c r="J37" s="267"/>
      <c r="K37" s="268"/>
      <c r="L37" s="337"/>
      <c r="M37" s="336"/>
    </row>
    <row r="38" spans="1:13" s="269" customFormat="1">
      <c r="A38" s="266"/>
      <c r="B38" s="267"/>
      <c r="C38" s="270"/>
      <c r="D38" s="270"/>
      <c r="E38" s="267"/>
      <c r="F38" s="267"/>
      <c r="G38" s="267"/>
      <c r="H38" s="270"/>
      <c r="I38" s="270"/>
      <c r="J38" s="267"/>
      <c r="K38" s="268"/>
      <c r="L38" s="337"/>
      <c r="M38" s="336"/>
    </row>
    <row r="39" spans="1:13" s="269" customFormat="1" ht="15" customHeight="1">
      <c r="A39" s="266"/>
      <c r="B39" s="267"/>
      <c r="C39" s="701" t="s">
        <v>248</v>
      </c>
      <c r="D39" s="701"/>
      <c r="E39" s="267"/>
      <c r="F39" s="267"/>
      <c r="G39" s="267"/>
      <c r="H39" s="702" t="s">
        <v>387</v>
      </c>
      <c r="I39" s="702"/>
      <c r="J39" s="271"/>
      <c r="K39" s="268"/>
      <c r="L39" s="337"/>
      <c r="M39" s="336"/>
    </row>
    <row r="40" spans="1:13" s="269" customFormat="1">
      <c r="A40" s="266"/>
      <c r="B40" s="267"/>
      <c r="C40" s="272"/>
      <c r="D40" s="272"/>
      <c r="E40" s="267"/>
      <c r="F40" s="267"/>
      <c r="G40" s="267"/>
      <c r="H40" s="703"/>
      <c r="I40" s="703"/>
      <c r="J40" s="271"/>
      <c r="K40" s="268"/>
      <c r="L40" s="337"/>
      <c r="M40" s="336"/>
    </row>
    <row r="41" spans="1:13" s="269" customFormat="1" ht="15.75" thickBot="1">
      <c r="A41" s="273"/>
      <c r="B41" s="274"/>
      <c r="C41" s="704" t="s">
        <v>123</v>
      </c>
      <c r="D41" s="704"/>
      <c r="E41" s="274"/>
      <c r="F41" s="274"/>
      <c r="G41" s="274"/>
      <c r="H41" s="275"/>
      <c r="I41" s="275"/>
      <c r="J41" s="275"/>
      <c r="K41" s="276"/>
      <c r="L41" s="337"/>
      <c r="M41" s="336"/>
    </row>
    <row r="42" spans="1:13">
      <c r="L42" s="305"/>
      <c r="M42" s="303"/>
    </row>
    <row r="43" spans="1:13">
      <c r="L43" s="303"/>
      <c r="M43" s="303"/>
    </row>
  </sheetData>
  <sheetProtection formatCells="0" formatColumns="0" formatRows="0" insertColumns="0" insertRows="0" insertHyperlinks="0" deleteColumns="0" deleteRows="0" sort="0" autoFilter="0" pivotTables="0"/>
  <mergeCells count="7">
    <mergeCell ref="A1:G1"/>
    <mergeCell ref="A37:B37"/>
    <mergeCell ref="C39:D39"/>
    <mergeCell ref="H39:I40"/>
    <mergeCell ref="C41:D41"/>
    <mergeCell ref="A34:K34"/>
    <mergeCell ref="A35:F35"/>
  </mergeCells>
  <dataValidations count="4">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G9:G31"/>
    <dataValidation type="date" allowBlank="1" showInputMessage="1" showErrorMessage="1" prompt="დღე/თვე/წელი" sqref="L1">
      <formula1>40909</formula1>
      <formula2>41640</formula2>
    </dataValidation>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9:E31">
      <formula1>11</formula1>
    </dataValidation>
    <dataValidation type="list" allowBlank="1" showInputMessage="1" showErrorMessage="1" errorTitle="ბანკის ველის შევსების წესი" error="აირჩიეთ ჩამოთვლილთაგან ერთ-ერთი ბანკი" sqref="H9:H31">
      <formula1>"ვითიბი, ინვესტბანკი, კორ სტანდარტ ბანკი, ზირაათბანკი, ბანკი ქართუ, საქართველოს ბანკი, ბითიეი, თიბისი, ლიბერთი, პროკრედიტ ბანკი, ბანკი რესპუბლიკა, პრივატბანკი, ბაზისბანკი, პროგრეს ბანკი, ხალიკ ბანკი, კონსტანტა, ეიჩესბისი, აზერბ. საქართვ, კავკ. განვი. ბანკი"</formula1>
    </dataValidation>
  </dataValidations>
  <pageMargins left="0.1181091426071741" right="0.1181091426071741" top="0.354329615048119" bottom="0.354329615048119" header="0.31496062992125984" footer="0.31496062992125984"/>
  <pageSetup paperSize="9" scale="81"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5"/>
  <sheetViews>
    <sheetView showGridLines="0" view="pageBreakPreview" topLeftCell="A18" zoomScaleNormal="100" zoomScaleSheetLayoutView="100" workbookViewId="0">
      <selection activeCell="A37" sqref="A37:K37"/>
    </sheetView>
  </sheetViews>
  <sheetFormatPr defaultColWidth="9.140625" defaultRowHeight="12.75"/>
  <cols>
    <col min="1" max="1" width="3.140625" style="427" customWidth="1"/>
    <col min="2" max="4" width="17.140625" style="427" customWidth="1"/>
    <col min="5" max="5" width="13.28515625" style="427" customWidth="1"/>
    <col min="6" max="6" width="14.85546875" style="427" customWidth="1"/>
    <col min="7" max="7" width="18.85546875" style="427" customWidth="1"/>
    <col min="8" max="8" width="9.42578125" style="427" customWidth="1"/>
    <col min="9" max="10" width="21.85546875" style="427" customWidth="1"/>
    <col min="11" max="11" width="20.5703125" style="427" customWidth="1"/>
    <col min="12" max="16384" width="9.140625" style="427"/>
  </cols>
  <sheetData>
    <row r="1" spans="1:11">
      <c r="A1" s="710" t="s">
        <v>548</v>
      </c>
      <c r="B1" s="711"/>
      <c r="C1" s="711"/>
      <c r="D1" s="711"/>
      <c r="E1" s="711"/>
      <c r="F1" s="711"/>
      <c r="G1" s="711"/>
      <c r="H1" s="711"/>
      <c r="I1" s="444"/>
      <c r="J1" s="444"/>
      <c r="K1" s="445" t="s">
        <v>364</v>
      </c>
    </row>
    <row r="2" spans="1:11">
      <c r="A2" s="446" t="s">
        <v>292</v>
      </c>
      <c r="B2" s="428"/>
      <c r="C2" s="428"/>
      <c r="D2" s="428"/>
      <c r="E2" s="428"/>
      <c r="F2" s="428"/>
      <c r="G2" s="428"/>
      <c r="H2" s="428"/>
      <c r="I2" s="428"/>
      <c r="J2" s="428"/>
      <c r="K2" s="447"/>
    </row>
    <row r="3" spans="1:11">
      <c r="A3" s="446"/>
      <c r="B3" s="428"/>
      <c r="C3" s="428"/>
      <c r="D3" s="428"/>
      <c r="E3" s="428"/>
      <c r="F3" s="428"/>
      <c r="G3" s="428"/>
      <c r="H3" s="428"/>
      <c r="I3" s="428"/>
      <c r="J3" s="428"/>
      <c r="K3" s="445"/>
    </row>
    <row r="4" spans="1:11" ht="15">
      <c r="A4" s="277" t="s">
        <v>254</v>
      </c>
      <c r="B4" s="428"/>
      <c r="C4" s="428"/>
      <c r="D4" s="428"/>
      <c r="E4" s="430"/>
      <c r="F4" s="428"/>
      <c r="G4" s="428"/>
      <c r="H4" s="428"/>
      <c r="I4" s="428"/>
      <c r="J4" s="428"/>
      <c r="K4" s="445"/>
    </row>
    <row r="5" spans="1:11">
      <c r="A5" s="448">
        <f>'ფორმა N1'!D4</f>
        <v>0</v>
      </c>
      <c r="B5" s="433"/>
      <c r="C5" s="433"/>
      <c r="D5" s="433"/>
      <c r="E5" s="433"/>
      <c r="F5" s="433"/>
      <c r="G5" s="433"/>
      <c r="H5" s="433"/>
      <c r="I5" s="433"/>
      <c r="J5" s="433"/>
      <c r="K5" s="449"/>
    </row>
    <row r="6" spans="1:11" ht="13.5" thickBot="1">
      <c r="A6" s="450"/>
      <c r="B6" s="434"/>
      <c r="C6" s="434"/>
      <c r="D6" s="434"/>
      <c r="E6" s="434"/>
      <c r="F6" s="434"/>
      <c r="G6" s="434"/>
      <c r="H6" s="434"/>
      <c r="I6" s="434"/>
      <c r="J6" s="434"/>
      <c r="K6" s="451"/>
    </row>
    <row r="7" spans="1:11" ht="12.75" customHeight="1">
      <c r="A7" s="452"/>
      <c r="B7" s="453"/>
      <c r="C7" s="453"/>
      <c r="D7" s="453"/>
      <c r="E7" s="453"/>
      <c r="F7" s="453"/>
      <c r="G7" s="453"/>
      <c r="H7" s="454"/>
      <c r="I7" s="712" t="s">
        <v>420</v>
      </c>
      <c r="J7" s="713"/>
      <c r="K7" s="455"/>
    </row>
    <row r="8" spans="1:11" ht="25.5">
      <c r="A8" s="278" t="s">
        <v>64</v>
      </c>
      <c r="B8" s="212" t="s">
        <v>415</v>
      </c>
      <c r="C8" s="212" t="s">
        <v>416</v>
      </c>
      <c r="D8" s="213" t="s">
        <v>417</v>
      </c>
      <c r="E8" s="213" t="s">
        <v>421</v>
      </c>
      <c r="F8" s="212" t="s">
        <v>422</v>
      </c>
      <c r="G8" s="212" t="s">
        <v>451</v>
      </c>
      <c r="H8" s="212" t="s">
        <v>203</v>
      </c>
      <c r="I8" s="212" t="s">
        <v>549</v>
      </c>
      <c r="J8" s="212" t="s">
        <v>423</v>
      </c>
      <c r="K8" s="456" t="s">
        <v>364</v>
      </c>
    </row>
    <row r="9" spans="1:11">
      <c r="A9" s="279">
        <v>1</v>
      </c>
      <c r="B9" s="163">
        <v>2</v>
      </c>
      <c r="C9" s="163">
        <v>3</v>
      </c>
      <c r="D9" s="164">
        <v>4</v>
      </c>
      <c r="E9" s="164">
        <v>7</v>
      </c>
      <c r="F9" s="163">
        <v>8</v>
      </c>
      <c r="G9" s="163">
        <v>9</v>
      </c>
      <c r="H9" s="163">
        <v>10</v>
      </c>
      <c r="I9" s="163">
        <v>11</v>
      </c>
      <c r="J9" s="163">
        <v>12</v>
      </c>
      <c r="K9" s="280">
        <v>13</v>
      </c>
    </row>
    <row r="10" spans="1:11">
      <c r="A10" s="457">
        <v>1</v>
      </c>
      <c r="B10" s="437"/>
      <c r="C10" s="437"/>
      <c r="D10" s="437"/>
      <c r="E10" s="437"/>
      <c r="F10" s="437"/>
      <c r="G10" s="458" t="str">
        <f t="shared" ref="G10:G34" si="0">IF(ISBLANK(B10),"",E10-F10)</f>
        <v/>
      </c>
      <c r="H10" s="438"/>
      <c r="I10" s="437"/>
      <c r="J10" s="437"/>
      <c r="K10" s="459" t="str">
        <f t="shared" ref="K10:K34" si="1">IF(ISBLANK(B10),"",$K$2)</f>
        <v/>
      </c>
    </row>
    <row r="11" spans="1:11">
      <c r="A11" s="457">
        <v>2</v>
      </c>
      <c r="B11" s="437"/>
      <c r="C11" s="437"/>
      <c r="D11" s="437"/>
      <c r="E11" s="437"/>
      <c r="F11" s="437"/>
      <c r="G11" s="458" t="str">
        <f t="shared" si="0"/>
        <v/>
      </c>
      <c r="H11" s="438"/>
      <c r="I11" s="437"/>
      <c r="J11" s="437"/>
      <c r="K11" s="459" t="str">
        <f t="shared" si="1"/>
        <v/>
      </c>
    </row>
    <row r="12" spans="1:11">
      <c r="A12" s="457">
        <v>3</v>
      </c>
      <c r="B12" s="437"/>
      <c r="C12" s="437"/>
      <c r="D12" s="437"/>
      <c r="E12" s="437"/>
      <c r="F12" s="437"/>
      <c r="G12" s="458" t="str">
        <f t="shared" si="0"/>
        <v/>
      </c>
      <c r="H12" s="438"/>
      <c r="I12" s="437"/>
      <c r="J12" s="437"/>
      <c r="K12" s="459" t="str">
        <f t="shared" si="1"/>
        <v/>
      </c>
    </row>
    <row r="13" spans="1:11">
      <c r="A13" s="457">
        <v>4</v>
      </c>
      <c r="B13" s="437"/>
      <c r="C13" s="437"/>
      <c r="D13" s="437"/>
      <c r="E13" s="437"/>
      <c r="F13" s="437"/>
      <c r="G13" s="458" t="str">
        <f t="shared" si="0"/>
        <v/>
      </c>
      <c r="H13" s="438"/>
      <c r="I13" s="437"/>
      <c r="J13" s="437"/>
      <c r="K13" s="459" t="str">
        <f t="shared" si="1"/>
        <v/>
      </c>
    </row>
    <row r="14" spans="1:11">
      <c r="A14" s="457">
        <v>5</v>
      </c>
      <c r="B14" s="437"/>
      <c r="C14" s="437"/>
      <c r="D14" s="437"/>
      <c r="E14" s="437"/>
      <c r="F14" s="437"/>
      <c r="G14" s="458" t="str">
        <f t="shared" si="0"/>
        <v/>
      </c>
      <c r="H14" s="438"/>
      <c r="I14" s="437"/>
      <c r="J14" s="437"/>
      <c r="K14" s="459" t="str">
        <f t="shared" si="1"/>
        <v/>
      </c>
    </row>
    <row r="15" spans="1:11">
      <c r="A15" s="457">
        <v>6</v>
      </c>
      <c r="B15" s="437"/>
      <c r="C15" s="437"/>
      <c r="D15" s="437"/>
      <c r="E15" s="437"/>
      <c r="F15" s="437"/>
      <c r="G15" s="458" t="str">
        <f t="shared" si="0"/>
        <v/>
      </c>
      <c r="H15" s="438"/>
      <c r="I15" s="437"/>
      <c r="J15" s="437"/>
      <c r="K15" s="459" t="str">
        <f t="shared" si="1"/>
        <v/>
      </c>
    </row>
    <row r="16" spans="1:11">
      <c r="A16" s="457">
        <v>7</v>
      </c>
      <c r="B16" s="437"/>
      <c r="C16" s="437"/>
      <c r="D16" s="437"/>
      <c r="E16" s="437"/>
      <c r="F16" s="437"/>
      <c r="G16" s="458" t="str">
        <f t="shared" si="0"/>
        <v/>
      </c>
      <c r="H16" s="438"/>
      <c r="I16" s="437"/>
      <c r="J16" s="437"/>
      <c r="K16" s="459" t="str">
        <f t="shared" si="1"/>
        <v/>
      </c>
    </row>
    <row r="17" spans="1:11">
      <c r="A17" s="457">
        <v>8</v>
      </c>
      <c r="B17" s="437"/>
      <c r="C17" s="437"/>
      <c r="D17" s="437"/>
      <c r="E17" s="437"/>
      <c r="F17" s="437"/>
      <c r="G17" s="458" t="str">
        <f t="shared" si="0"/>
        <v/>
      </c>
      <c r="H17" s="438"/>
      <c r="I17" s="437"/>
      <c r="J17" s="437"/>
      <c r="K17" s="459" t="str">
        <f t="shared" si="1"/>
        <v/>
      </c>
    </row>
    <row r="18" spans="1:11">
      <c r="A18" s="457">
        <v>9</v>
      </c>
      <c r="B18" s="437"/>
      <c r="C18" s="437"/>
      <c r="D18" s="437"/>
      <c r="E18" s="437"/>
      <c r="F18" s="437"/>
      <c r="G18" s="458" t="str">
        <f t="shared" si="0"/>
        <v/>
      </c>
      <c r="H18" s="438"/>
      <c r="I18" s="437"/>
      <c r="J18" s="437"/>
      <c r="K18" s="459" t="str">
        <f t="shared" si="1"/>
        <v/>
      </c>
    </row>
    <row r="19" spans="1:11">
      <c r="A19" s="457">
        <v>10</v>
      </c>
      <c r="B19" s="437"/>
      <c r="C19" s="437"/>
      <c r="D19" s="437"/>
      <c r="E19" s="437"/>
      <c r="F19" s="437"/>
      <c r="G19" s="458" t="str">
        <f t="shared" si="0"/>
        <v/>
      </c>
      <c r="H19" s="438"/>
      <c r="I19" s="437"/>
      <c r="J19" s="437"/>
      <c r="K19" s="459" t="str">
        <f t="shared" si="1"/>
        <v/>
      </c>
    </row>
    <row r="20" spans="1:11">
      <c r="A20" s="457">
        <v>11</v>
      </c>
      <c r="B20" s="437"/>
      <c r="C20" s="437"/>
      <c r="D20" s="437"/>
      <c r="E20" s="437"/>
      <c r="F20" s="437"/>
      <c r="G20" s="458" t="str">
        <f t="shared" si="0"/>
        <v/>
      </c>
      <c r="H20" s="438"/>
      <c r="I20" s="437"/>
      <c r="J20" s="437"/>
      <c r="K20" s="459" t="str">
        <f t="shared" si="1"/>
        <v/>
      </c>
    </row>
    <row r="21" spans="1:11">
      <c r="A21" s="457">
        <v>12</v>
      </c>
      <c r="B21" s="437"/>
      <c r="C21" s="437"/>
      <c r="D21" s="437"/>
      <c r="E21" s="437"/>
      <c r="F21" s="437"/>
      <c r="G21" s="458" t="str">
        <f t="shared" si="0"/>
        <v/>
      </c>
      <c r="H21" s="438"/>
      <c r="I21" s="437"/>
      <c r="J21" s="437"/>
      <c r="K21" s="459" t="str">
        <f t="shared" si="1"/>
        <v/>
      </c>
    </row>
    <row r="22" spans="1:11">
      <c r="A22" s="457">
        <v>13</v>
      </c>
      <c r="B22" s="437"/>
      <c r="C22" s="437"/>
      <c r="D22" s="437"/>
      <c r="E22" s="437"/>
      <c r="F22" s="437"/>
      <c r="G22" s="458" t="str">
        <f t="shared" si="0"/>
        <v/>
      </c>
      <c r="H22" s="438"/>
      <c r="I22" s="437"/>
      <c r="J22" s="437"/>
      <c r="K22" s="459" t="str">
        <f t="shared" si="1"/>
        <v/>
      </c>
    </row>
    <row r="23" spans="1:11">
      <c r="A23" s="457">
        <v>14</v>
      </c>
      <c r="B23" s="437"/>
      <c r="C23" s="437"/>
      <c r="D23" s="437"/>
      <c r="E23" s="437"/>
      <c r="F23" s="437"/>
      <c r="G23" s="458" t="str">
        <f t="shared" si="0"/>
        <v/>
      </c>
      <c r="H23" s="438"/>
      <c r="I23" s="437"/>
      <c r="J23" s="437"/>
      <c r="K23" s="459" t="str">
        <f t="shared" si="1"/>
        <v/>
      </c>
    </row>
    <row r="24" spans="1:11">
      <c r="A24" s="457">
        <v>15</v>
      </c>
      <c r="B24" s="437"/>
      <c r="C24" s="437"/>
      <c r="D24" s="437"/>
      <c r="E24" s="437"/>
      <c r="F24" s="437"/>
      <c r="G24" s="458" t="str">
        <f t="shared" si="0"/>
        <v/>
      </c>
      <c r="H24" s="438"/>
      <c r="I24" s="437"/>
      <c r="J24" s="437"/>
      <c r="K24" s="459" t="str">
        <f t="shared" si="1"/>
        <v/>
      </c>
    </row>
    <row r="25" spans="1:11">
      <c r="A25" s="457">
        <v>16</v>
      </c>
      <c r="B25" s="437"/>
      <c r="C25" s="437"/>
      <c r="D25" s="437"/>
      <c r="E25" s="437"/>
      <c r="F25" s="437"/>
      <c r="G25" s="458" t="str">
        <f t="shared" si="0"/>
        <v/>
      </c>
      <c r="H25" s="438"/>
      <c r="I25" s="437"/>
      <c r="J25" s="437"/>
      <c r="K25" s="459" t="str">
        <f t="shared" si="1"/>
        <v/>
      </c>
    </row>
    <row r="26" spans="1:11">
      <c r="A26" s="457">
        <v>17</v>
      </c>
      <c r="B26" s="437"/>
      <c r="C26" s="437"/>
      <c r="D26" s="437"/>
      <c r="E26" s="437"/>
      <c r="F26" s="437"/>
      <c r="G26" s="458" t="str">
        <f t="shared" si="0"/>
        <v/>
      </c>
      <c r="H26" s="438"/>
      <c r="I26" s="437"/>
      <c r="J26" s="437"/>
      <c r="K26" s="459" t="str">
        <f t="shared" si="1"/>
        <v/>
      </c>
    </row>
    <row r="27" spans="1:11">
      <c r="A27" s="457">
        <v>18</v>
      </c>
      <c r="B27" s="437"/>
      <c r="C27" s="437"/>
      <c r="D27" s="437"/>
      <c r="E27" s="437"/>
      <c r="F27" s="437"/>
      <c r="G27" s="458" t="str">
        <f t="shared" si="0"/>
        <v/>
      </c>
      <c r="H27" s="438"/>
      <c r="I27" s="437"/>
      <c r="J27" s="437"/>
      <c r="K27" s="459" t="str">
        <f t="shared" si="1"/>
        <v/>
      </c>
    </row>
    <row r="28" spans="1:11">
      <c r="A28" s="457">
        <v>19</v>
      </c>
      <c r="B28" s="437"/>
      <c r="C28" s="437"/>
      <c r="D28" s="437"/>
      <c r="E28" s="437"/>
      <c r="F28" s="437"/>
      <c r="G28" s="458" t="str">
        <f t="shared" si="0"/>
        <v/>
      </c>
      <c r="H28" s="438"/>
      <c r="I28" s="437"/>
      <c r="J28" s="437"/>
      <c r="K28" s="459" t="str">
        <f t="shared" si="1"/>
        <v/>
      </c>
    </row>
    <row r="29" spans="1:11">
      <c r="A29" s="457">
        <v>20</v>
      </c>
      <c r="B29" s="437"/>
      <c r="C29" s="437"/>
      <c r="D29" s="437"/>
      <c r="E29" s="437"/>
      <c r="F29" s="437"/>
      <c r="G29" s="458" t="str">
        <f t="shared" si="0"/>
        <v/>
      </c>
      <c r="H29" s="438"/>
      <c r="I29" s="437"/>
      <c r="J29" s="437"/>
      <c r="K29" s="459" t="str">
        <f t="shared" si="1"/>
        <v/>
      </c>
    </row>
    <row r="30" spans="1:11">
      <c r="A30" s="457">
        <v>21</v>
      </c>
      <c r="B30" s="437"/>
      <c r="C30" s="437"/>
      <c r="D30" s="437"/>
      <c r="E30" s="437"/>
      <c r="F30" s="437"/>
      <c r="G30" s="458" t="str">
        <f t="shared" si="0"/>
        <v/>
      </c>
      <c r="H30" s="438"/>
      <c r="I30" s="437"/>
      <c r="J30" s="437"/>
      <c r="K30" s="459" t="str">
        <f t="shared" si="1"/>
        <v/>
      </c>
    </row>
    <row r="31" spans="1:11">
      <c r="A31" s="457">
        <v>22</v>
      </c>
      <c r="B31" s="437"/>
      <c r="C31" s="437"/>
      <c r="D31" s="437"/>
      <c r="E31" s="437"/>
      <c r="F31" s="437"/>
      <c r="G31" s="458" t="str">
        <f t="shared" si="0"/>
        <v/>
      </c>
      <c r="H31" s="438"/>
      <c r="I31" s="437"/>
      <c r="J31" s="437"/>
      <c r="K31" s="459" t="str">
        <f t="shared" si="1"/>
        <v/>
      </c>
    </row>
    <row r="32" spans="1:11">
      <c r="A32" s="457">
        <v>23</v>
      </c>
      <c r="B32" s="437"/>
      <c r="C32" s="437"/>
      <c r="D32" s="437"/>
      <c r="E32" s="437"/>
      <c r="F32" s="437"/>
      <c r="G32" s="458" t="str">
        <f t="shared" si="0"/>
        <v/>
      </c>
      <c r="H32" s="438"/>
      <c r="I32" s="437"/>
      <c r="J32" s="437"/>
      <c r="K32" s="459" t="str">
        <f t="shared" si="1"/>
        <v/>
      </c>
    </row>
    <row r="33" spans="1:11">
      <c r="A33" s="457">
        <v>24</v>
      </c>
      <c r="B33" s="437"/>
      <c r="C33" s="437"/>
      <c r="D33" s="437"/>
      <c r="E33" s="437"/>
      <c r="F33" s="437"/>
      <c r="G33" s="458" t="str">
        <f t="shared" si="0"/>
        <v/>
      </c>
      <c r="H33" s="438"/>
      <c r="I33" s="437"/>
      <c r="J33" s="437"/>
      <c r="K33" s="459" t="str">
        <f t="shared" si="1"/>
        <v/>
      </c>
    </row>
    <row r="34" spans="1:11">
      <c r="A34" s="457" t="s">
        <v>256</v>
      </c>
      <c r="B34" s="437"/>
      <c r="C34" s="437"/>
      <c r="D34" s="437"/>
      <c r="E34" s="437"/>
      <c r="F34" s="437"/>
      <c r="G34" s="458" t="str">
        <f t="shared" si="0"/>
        <v/>
      </c>
      <c r="H34" s="438"/>
      <c r="I34" s="437"/>
      <c r="J34" s="437"/>
      <c r="K34" s="459" t="str">
        <f t="shared" si="1"/>
        <v/>
      </c>
    </row>
    <row r="35" spans="1:11">
      <c r="A35" s="460"/>
      <c r="B35" s="443"/>
      <c r="C35" s="443"/>
      <c r="D35" s="443"/>
      <c r="E35" s="443"/>
      <c r="F35" s="443"/>
      <c r="G35" s="443"/>
      <c r="H35" s="443"/>
      <c r="I35" s="443"/>
      <c r="J35" s="443"/>
      <c r="K35" s="461"/>
    </row>
    <row r="36" spans="1:11" ht="42.75" customHeight="1">
      <c r="A36" s="714" t="s">
        <v>579</v>
      </c>
      <c r="B36" s="715"/>
      <c r="C36" s="715"/>
      <c r="D36" s="715"/>
      <c r="E36" s="715"/>
      <c r="F36" s="715"/>
      <c r="G36" s="715"/>
      <c r="H36" s="715"/>
      <c r="I36" s="715"/>
      <c r="J36" s="715"/>
      <c r="K36" s="716"/>
    </row>
    <row r="37" spans="1:11" ht="32.25" customHeight="1">
      <c r="A37" s="714" t="s">
        <v>587</v>
      </c>
      <c r="B37" s="715"/>
      <c r="C37" s="715"/>
      <c r="D37" s="715"/>
      <c r="E37" s="715"/>
      <c r="F37" s="715"/>
      <c r="G37" s="715"/>
      <c r="H37" s="715"/>
      <c r="I37" s="715"/>
      <c r="J37" s="715"/>
      <c r="K37" s="716"/>
    </row>
    <row r="38" spans="1:11" ht="28.5" customHeight="1">
      <c r="A38" s="714" t="s">
        <v>558</v>
      </c>
      <c r="B38" s="715"/>
      <c r="C38" s="715"/>
      <c r="D38" s="715"/>
      <c r="E38" s="715"/>
      <c r="F38" s="715"/>
      <c r="G38" s="715"/>
      <c r="H38" s="715"/>
      <c r="I38" s="715"/>
      <c r="J38" s="715"/>
      <c r="K38" s="716"/>
    </row>
    <row r="39" spans="1:11">
      <c r="A39" s="460"/>
      <c r="B39" s="443"/>
      <c r="C39" s="443"/>
      <c r="D39" s="443"/>
      <c r="E39" s="443"/>
      <c r="F39" s="443"/>
      <c r="G39" s="443"/>
      <c r="H39" s="443"/>
      <c r="I39" s="443"/>
      <c r="J39" s="443"/>
      <c r="K39" s="461"/>
    </row>
    <row r="40" spans="1:11" s="20" customFormat="1" ht="15">
      <c r="A40" s="264"/>
      <c r="B40" s="281" t="s">
        <v>93</v>
      </c>
      <c r="C40" s="168"/>
      <c r="D40" s="168"/>
      <c r="E40" s="168"/>
      <c r="F40" s="168"/>
      <c r="G40" s="168"/>
      <c r="H40" s="168"/>
      <c r="I40" s="168"/>
      <c r="J40" s="168"/>
      <c r="K40" s="265"/>
    </row>
    <row r="41" spans="1:11" s="20" customFormat="1" ht="15">
      <c r="A41" s="264"/>
      <c r="B41" s="168"/>
      <c r="C41" s="168"/>
      <c r="D41" s="168"/>
      <c r="E41" s="168"/>
      <c r="F41" s="168"/>
      <c r="G41" s="168"/>
      <c r="H41" s="168"/>
      <c r="I41" s="168"/>
      <c r="J41" s="168"/>
      <c r="K41" s="265"/>
    </row>
    <row r="42" spans="1:11" s="20" customFormat="1" ht="15">
      <c r="A42" s="264"/>
      <c r="B42" s="168"/>
      <c r="C42" s="169"/>
      <c r="D42" s="169"/>
      <c r="E42" s="168"/>
      <c r="F42" s="169"/>
      <c r="G42" s="169"/>
      <c r="H42" s="169"/>
      <c r="I42" s="168"/>
      <c r="J42" s="168"/>
      <c r="K42" s="265"/>
    </row>
    <row r="43" spans="1:11" s="20" customFormat="1" ht="15">
      <c r="A43" s="264"/>
      <c r="B43" s="168"/>
      <c r="C43" s="282" t="s">
        <v>248</v>
      </c>
      <c r="D43" s="168"/>
      <c r="E43" s="168"/>
      <c r="F43" s="281" t="s">
        <v>424</v>
      </c>
      <c r="G43" s="281"/>
      <c r="H43" s="168"/>
      <c r="I43" s="168"/>
      <c r="J43" s="168"/>
      <c r="K43" s="265"/>
    </row>
    <row r="44" spans="1:11" s="20" customFormat="1" ht="15">
      <c r="A44" s="264"/>
      <c r="B44" s="168"/>
      <c r="C44" s="283" t="s">
        <v>123</v>
      </c>
      <c r="D44" s="168"/>
      <c r="E44" s="168"/>
      <c r="F44" s="393" t="s">
        <v>249</v>
      </c>
      <c r="G44" s="393"/>
      <c r="H44" s="168"/>
      <c r="I44" s="168"/>
      <c r="J44" s="168"/>
      <c r="K44" s="265"/>
    </row>
    <row r="45" spans="1:11" ht="15.75" thickBot="1">
      <c r="A45" s="462"/>
      <c r="B45" s="463"/>
      <c r="C45" s="284"/>
      <c r="D45" s="463"/>
      <c r="E45" s="463"/>
      <c r="F45" s="463"/>
      <c r="G45" s="463"/>
      <c r="H45" s="463"/>
      <c r="I45" s="463"/>
      <c r="J45" s="463"/>
      <c r="K45" s="464"/>
    </row>
  </sheetData>
  <mergeCells count="5">
    <mergeCell ref="A1:H1"/>
    <mergeCell ref="I7:J7"/>
    <mergeCell ref="A36:K36"/>
    <mergeCell ref="A37:K37"/>
    <mergeCell ref="A38:K38"/>
  </mergeCells>
  <dataValidations count="2">
    <dataValidation type="date"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K2 H10:H34">
      <formula1>40544</formula1>
      <formula2>41640</formula2>
    </dataValidation>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10:D34">
      <formula1>11</formula1>
    </dataValidation>
  </dataValidations>
  <pageMargins left="0.1181091426071741" right="0.1181091426071741" top="0.354329615048119" bottom="0.354329615048119" header="0.31496062992125984" footer="0.31496062992125984"/>
  <pageSetup paperSize="9" scale="84"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3"/>
  <sheetViews>
    <sheetView showGridLines="0" view="pageBreakPreview" topLeftCell="A19" zoomScale="80" zoomScaleNormal="100" zoomScaleSheetLayoutView="80" workbookViewId="0">
      <selection activeCell="L22" sqref="L22"/>
    </sheetView>
  </sheetViews>
  <sheetFormatPr defaultColWidth="9.140625" defaultRowHeight="12.75"/>
  <cols>
    <col min="1" max="1" width="3.5703125" style="427" customWidth="1"/>
    <col min="2" max="2" width="10.42578125" style="427" customWidth="1"/>
    <col min="3" max="3" width="18.85546875" style="427" customWidth="1"/>
    <col min="4" max="4" width="13.28515625" style="427" customWidth="1"/>
    <col min="5" max="5" width="10.7109375" style="427" customWidth="1"/>
    <col min="6" max="6" width="11.5703125" style="427" customWidth="1"/>
    <col min="7" max="7" width="15.42578125" style="427" customWidth="1"/>
    <col min="8" max="8" width="17.7109375" style="427" customWidth="1"/>
    <col min="9" max="9" width="15.7109375" style="427" customWidth="1"/>
    <col min="10" max="11" width="12.42578125" style="427" customWidth="1"/>
    <col min="12" max="12" width="24.140625" style="427" customWidth="1"/>
    <col min="13" max="13" width="17.7109375" style="427" bestFit="1" customWidth="1"/>
    <col min="14" max="14" width="0.85546875" style="427" customWidth="1"/>
    <col min="15" max="16384" width="9.140625" style="427"/>
  </cols>
  <sheetData>
    <row r="1" spans="1:14">
      <c r="A1" s="690" t="s">
        <v>528</v>
      </c>
      <c r="B1" s="690"/>
      <c r="C1" s="690"/>
      <c r="D1" s="690"/>
      <c r="E1" s="690"/>
      <c r="F1" s="690"/>
      <c r="G1" s="690"/>
      <c r="H1" s="690"/>
      <c r="I1" s="690"/>
      <c r="J1" s="209"/>
      <c r="K1" s="209"/>
      <c r="L1" s="209"/>
      <c r="M1" s="426" t="s">
        <v>364</v>
      </c>
      <c r="N1" s="424"/>
    </row>
    <row r="2" spans="1:14">
      <c r="A2" s="424" t="s">
        <v>292</v>
      </c>
      <c r="B2" s="426"/>
      <c r="C2" s="426"/>
      <c r="D2" s="428"/>
      <c r="E2" s="428"/>
      <c r="F2" s="428"/>
      <c r="G2" s="428"/>
      <c r="H2" s="428"/>
      <c r="I2" s="426"/>
      <c r="J2" s="426"/>
      <c r="K2" s="426"/>
      <c r="L2" s="426"/>
      <c r="M2" s="429"/>
      <c r="N2" s="424"/>
    </row>
    <row r="3" spans="1:14">
      <c r="A3" s="424"/>
      <c r="B3" s="426"/>
      <c r="C3" s="426"/>
      <c r="D3" s="428"/>
      <c r="E3" s="428"/>
      <c r="F3" s="428"/>
      <c r="G3" s="428"/>
      <c r="H3" s="428"/>
      <c r="I3" s="426"/>
      <c r="J3" s="426"/>
      <c r="K3" s="426"/>
      <c r="L3" s="426"/>
      <c r="M3" s="426"/>
      <c r="N3" s="424"/>
    </row>
    <row r="4" spans="1:14" ht="15">
      <c r="A4" s="107" t="s">
        <v>254</v>
      </c>
      <c r="B4" s="426"/>
      <c r="C4" s="426"/>
      <c r="D4" s="430"/>
      <c r="E4" s="431"/>
      <c r="F4" s="430"/>
      <c r="G4" s="428"/>
      <c r="H4" s="428"/>
      <c r="I4" s="428"/>
      <c r="J4" s="428"/>
      <c r="K4" s="428"/>
      <c r="L4" s="426"/>
      <c r="M4" s="428"/>
      <c r="N4" s="424"/>
    </row>
    <row r="5" spans="1:14">
      <c r="A5" s="432">
        <f>'ფორმა N1'!D4</f>
        <v>0</v>
      </c>
      <c r="B5" s="432"/>
      <c r="C5" s="432"/>
      <c r="D5" s="432"/>
      <c r="E5" s="433"/>
      <c r="F5" s="433"/>
      <c r="G5" s="433"/>
      <c r="H5" s="433"/>
      <c r="I5" s="433"/>
      <c r="J5" s="433"/>
      <c r="K5" s="433"/>
      <c r="L5" s="433"/>
      <c r="M5" s="433"/>
      <c r="N5" s="424"/>
    </row>
    <row r="6" spans="1:14" ht="13.5" thickBot="1">
      <c r="A6" s="434"/>
      <c r="B6" s="428"/>
      <c r="C6" s="428"/>
      <c r="D6" s="428"/>
      <c r="E6" s="428"/>
      <c r="F6" s="428"/>
      <c r="G6" s="428"/>
      <c r="H6" s="428"/>
      <c r="I6" s="428"/>
      <c r="J6" s="428"/>
      <c r="K6" s="428"/>
      <c r="L6" s="428"/>
      <c r="M6" s="428"/>
      <c r="N6" s="424"/>
    </row>
    <row r="7" spans="1:14" ht="51">
      <c r="A7" s="435" t="s">
        <v>64</v>
      </c>
      <c r="B7" s="436" t="s">
        <v>365</v>
      </c>
      <c r="C7" s="436" t="s">
        <v>366</v>
      </c>
      <c r="D7" s="436" t="s">
        <v>367</v>
      </c>
      <c r="E7" s="436" t="s">
        <v>255</v>
      </c>
      <c r="F7" s="436" t="s">
        <v>453</v>
      </c>
      <c r="G7" s="436" t="s">
        <v>454</v>
      </c>
      <c r="H7" s="436" t="s">
        <v>368</v>
      </c>
      <c r="I7" s="436" t="s">
        <v>369</v>
      </c>
      <c r="J7" s="436" t="s">
        <v>455</v>
      </c>
      <c r="K7" s="436" t="s">
        <v>456</v>
      </c>
      <c r="L7" s="436" t="s">
        <v>557</v>
      </c>
      <c r="M7" s="338" t="s">
        <v>364</v>
      </c>
      <c r="N7" s="424"/>
    </row>
    <row r="8" spans="1:14">
      <c r="A8" s="162">
        <v>1</v>
      </c>
      <c r="B8" s="164">
        <v>2</v>
      </c>
      <c r="C8" s="164">
        <v>3</v>
      </c>
      <c r="D8" s="164">
        <v>4</v>
      </c>
      <c r="E8" s="164">
        <v>5</v>
      </c>
      <c r="F8" s="164">
        <v>6</v>
      </c>
      <c r="G8" s="164">
        <v>7</v>
      </c>
      <c r="H8" s="164">
        <v>8</v>
      </c>
      <c r="I8" s="164">
        <v>9</v>
      </c>
      <c r="J8" s="164">
        <v>10</v>
      </c>
      <c r="K8" s="164">
        <v>11</v>
      </c>
      <c r="L8" s="164">
        <v>12</v>
      </c>
      <c r="M8" s="164">
        <v>13</v>
      </c>
      <c r="N8" s="424"/>
    </row>
    <row r="9" spans="1:14" ht="15">
      <c r="A9" s="437">
        <v>1</v>
      </c>
      <c r="B9" s="438"/>
      <c r="C9" s="439"/>
      <c r="D9" s="437"/>
      <c r="E9" s="437"/>
      <c r="F9" s="437"/>
      <c r="G9" s="437"/>
      <c r="H9" s="437"/>
      <c r="I9" s="437"/>
      <c r="J9" s="437"/>
      <c r="K9" s="437"/>
      <c r="L9" s="437"/>
      <c r="M9" s="440" t="str">
        <f t="shared" ref="M9:M33" si="0">IF(ISBLANK(B9),"",$M$2)</f>
        <v/>
      </c>
      <c r="N9" s="424"/>
    </row>
    <row r="10" spans="1:14" ht="15">
      <c r="A10" s="437">
        <v>2</v>
      </c>
      <c r="B10" s="438"/>
      <c r="C10" s="439"/>
      <c r="D10" s="437"/>
      <c r="E10" s="437"/>
      <c r="F10" s="437"/>
      <c r="G10" s="437"/>
      <c r="H10" s="437"/>
      <c r="I10" s="437"/>
      <c r="J10" s="437"/>
      <c r="K10" s="437"/>
      <c r="L10" s="437"/>
      <c r="M10" s="440" t="str">
        <f t="shared" si="0"/>
        <v/>
      </c>
      <c r="N10" s="424"/>
    </row>
    <row r="11" spans="1:14" ht="15">
      <c r="A11" s="437">
        <v>3</v>
      </c>
      <c r="B11" s="438"/>
      <c r="C11" s="439"/>
      <c r="D11" s="437"/>
      <c r="E11" s="437"/>
      <c r="F11" s="437"/>
      <c r="G11" s="437"/>
      <c r="H11" s="437"/>
      <c r="I11" s="437"/>
      <c r="J11" s="437"/>
      <c r="K11" s="437"/>
      <c r="L11" s="437"/>
      <c r="M11" s="440" t="str">
        <f t="shared" si="0"/>
        <v/>
      </c>
      <c r="N11" s="424"/>
    </row>
    <row r="12" spans="1:14" ht="15">
      <c r="A12" s="437">
        <v>4</v>
      </c>
      <c r="B12" s="438"/>
      <c r="C12" s="439"/>
      <c r="D12" s="437"/>
      <c r="E12" s="437"/>
      <c r="F12" s="437"/>
      <c r="G12" s="437"/>
      <c r="H12" s="437"/>
      <c r="I12" s="437"/>
      <c r="J12" s="437"/>
      <c r="K12" s="437"/>
      <c r="L12" s="437"/>
      <c r="M12" s="440" t="str">
        <f t="shared" si="0"/>
        <v/>
      </c>
      <c r="N12" s="424"/>
    </row>
    <row r="13" spans="1:14" ht="15">
      <c r="A13" s="437">
        <v>5</v>
      </c>
      <c r="B13" s="438"/>
      <c r="C13" s="439"/>
      <c r="D13" s="437"/>
      <c r="E13" s="437"/>
      <c r="F13" s="437"/>
      <c r="G13" s="437"/>
      <c r="H13" s="437"/>
      <c r="I13" s="437"/>
      <c r="J13" s="437"/>
      <c r="K13" s="437"/>
      <c r="L13" s="437"/>
      <c r="M13" s="440" t="str">
        <f t="shared" si="0"/>
        <v/>
      </c>
      <c r="N13" s="424"/>
    </row>
    <row r="14" spans="1:14" ht="15">
      <c r="A14" s="437">
        <v>6</v>
      </c>
      <c r="B14" s="438"/>
      <c r="C14" s="439"/>
      <c r="D14" s="437"/>
      <c r="E14" s="437"/>
      <c r="F14" s="437"/>
      <c r="G14" s="437"/>
      <c r="H14" s="437"/>
      <c r="I14" s="437"/>
      <c r="J14" s="437"/>
      <c r="K14" s="437"/>
      <c r="L14" s="437"/>
      <c r="M14" s="440" t="str">
        <f t="shared" si="0"/>
        <v/>
      </c>
      <c r="N14" s="424"/>
    </row>
    <row r="15" spans="1:14" ht="15">
      <c r="A15" s="437">
        <v>7</v>
      </c>
      <c r="B15" s="438"/>
      <c r="C15" s="439"/>
      <c r="D15" s="437"/>
      <c r="E15" s="437"/>
      <c r="F15" s="437"/>
      <c r="G15" s="437"/>
      <c r="H15" s="437"/>
      <c r="I15" s="437"/>
      <c r="J15" s="437"/>
      <c r="K15" s="437"/>
      <c r="L15" s="437"/>
      <c r="M15" s="440" t="str">
        <f t="shared" si="0"/>
        <v/>
      </c>
      <c r="N15" s="424"/>
    </row>
    <row r="16" spans="1:14" ht="15">
      <c r="A16" s="437">
        <v>8</v>
      </c>
      <c r="B16" s="438"/>
      <c r="C16" s="439"/>
      <c r="D16" s="437"/>
      <c r="E16" s="437"/>
      <c r="F16" s="437"/>
      <c r="G16" s="437"/>
      <c r="H16" s="437"/>
      <c r="I16" s="437"/>
      <c r="J16" s="437"/>
      <c r="K16" s="437"/>
      <c r="L16" s="437"/>
      <c r="M16" s="440" t="str">
        <f t="shared" si="0"/>
        <v/>
      </c>
      <c r="N16" s="424"/>
    </row>
    <row r="17" spans="1:14" ht="15">
      <c r="A17" s="437">
        <v>9</v>
      </c>
      <c r="B17" s="438"/>
      <c r="C17" s="439"/>
      <c r="D17" s="437"/>
      <c r="E17" s="437"/>
      <c r="F17" s="437"/>
      <c r="G17" s="437"/>
      <c r="H17" s="437"/>
      <c r="I17" s="437"/>
      <c r="J17" s="437"/>
      <c r="K17" s="437"/>
      <c r="L17" s="437"/>
      <c r="M17" s="440" t="str">
        <f t="shared" si="0"/>
        <v/>
      </c>
      <c r="N17" s="424"/>
    </row>
    <row r="18" spans="1:14" ht="15">
      <c r="A18" s="437">
        <v>10</v>
      </c>
      <c r="B18" s="438"/>
      <c r="C18" s="439"/>
      <c r="D18" s="437"/>
      <c r="E18" s="437"/>
      <c r="F18" s="437"/>
      <c r="G18" s="437"/>
      <c r="H18" s="437"/>
      <c r="I18" s="437"/>
      <c r="J18" s="437"/>
      <c r="K18" s="437"/>
      <c r="L18" s="437"/>
      <c r="M18" s="440" t="str">
        <f t="shared" si="0"/>
        <v/>
      </c>
      <c r="N18" s="424"/>
    </row>
    <row r="19" spans="1:14" ht="15">
      <c r="A19" s="437">
        <v>11</v>
      </c>
      <c r="B19" s="438"/>
      <c r="C19" s="439"/>
      <c r="D19" s="437"/>
      <c r="E19" s="437"/>
      <c r="F19" s="437"/>
      <c r="G19" s="437"/>
      <c r="H19" s="437"/>
      <c r="I19" s="437"/>
      <c r="J19" s="437"/>
      <c r="K19" s="437"/>
      <c r="L19" s="437"/>
      <c r="M19" s="440" t="str">
        <f t="shared" si="0"/>
        <v/>
      </c>
      <c r="N19" s="424"/>
    </row>
    <row r="20" spans="1:14" ht="15">
      <c r="A20" s="437">
        <v>12</v>
      </c>
      <c r="B20" s="438"/>
      <c r="C20" s="439"/>
      <c r="D20" s="437"/>
      <c r="E20" s="437"/>
      <c r="F20" s="437"/>
      <c r="G20" s="437"/>
      <c r="H20" s="437"/>
      <c r="I20" s="437"/>
      <c r="J20" s="437"/>
      <c r="K20" s="437"/>
      <c r="L20" s="437"/>
      <c r="M20" s="440" t="str">
        <f t="shared" si="0"/>
        <v/>
      </c>
      <c r="N20" s="424"/>
    </row>
    <row r="21" spans="1:14" ht="15">
      <c r="A21" s="437">
        <v>13</v>
      </c>
      <c r="B21" s="438"/>
      <c r="C21" s="439"/>
      <c r="D21" s="437"/>
      <c r="E21" s="437"/>
      <c r="F21" s="437"/>
      <c r="G21" s="437"/>
      <c r="H21" s="437"/>
      <c r="I21" s="437"/>
      <c r="J21" s="437"/>
      <c r="K21" s="437"/>
      <c r="L21" s="437"/>
      <c r="M21" s="440" t="str">
        <f t="shared" si="0"/>
        <v/>
      </c>
      <c r="N21" s="424"/>
    </row>
    <row r="22" spans="1:14" ht="15">
      <c r="A22" s="437">
        <v>14</v>
      </c>
      <c r="B22" s="438"/>
      <c r="C22" s="439"/>
      <c r="D22" s="437"/>
      <c r="E22" s="437"/>
      <c r="F22" s="437"/>
      <c r="G22" s="437"/>
      <c r="H22" s="437"/>
      <c r="I22" s="437"/>
      <c r="J22" s="437"/>
      <c r="K22" s="437"/>
      <c r="L22" s="437"/>
      <c r="M22" s="440" t="str">
        <f t="shared" si="0"/>
        <v/>
      </c>
      <c r="N22" s="424"/>
    </row>
    <row r="23" spans="1:14" ht="15">
      <c r="A23" s="437">
        <v>15</v>
      </c>
      <c r="B23" s="438"/>
      <c r="C23" s="439"/>
      <c r="D23" s="437"/>
      <c r="E23" s="437"/>
      <c r="F23" s="437"/>
      <c r="G23" s="437"/>
      <c r="H23" s="437"/>
      <c r="I23" s="437"/>
      <c r="J23" s="437"/>
      <c r="K23" s="437"/>
      <c r="L23" s="437"/>
      <c r="M23" s="440" t="str">
        <f t="shared" si="0"/>
        <v/>
      </c>
      <c r="N23" s="424"/>
    </row>
    <row r="24" spans="1:14" ht="15">
      <c r="A24" s="437">
        <v>16</v>
      </c>
      <c r="B24" s="438"/>
      <c r="C24" s="439"/>
      <c r="D24" s="437"/>
      <c r="E24" s="437"/>
      <c r="F24" s="437"/>
      <c r="G24" s="437"/>
      <c r="H24" s="437"/>
      <c r="I24" s="437"/>
      <c r="J24" s="437"/>
      <c r="K24" s="437"/>
      <c r="L24" s="437"/>
      <c r="M24" s="440" t="str">
        <f t="shared" si="0"/>
        <v/>
      </c>
      <c r="N24" s="424"/>
    </row>
    <row r="25" spans="1:14" ht="15">
      <c r="A25" s="437">
        <v>17</v>
      </c>
      <c r="B25" s="438"/>
      <c r="C25" s="439"/>
      <c r="D25" s="437"/>
      <c r="E25" s="437"/>
      <c r="F25" s="437"/>
      <c r="G25" s="437"/>
      <c r="H25" s="437"/>
      <c r="I25" s="437"/>
      <c r="J25" s="437"/>
      <c r="K25" s="437"/>
      <c r="L25" s="437"/>
      <c r="M25" s="440" t="str">
        <f t="shared" si="0"/>
        <v/>
      </c>
      <c r="N25" s="424"/>
    </row>
    <row r="26" spans="1:14" ht="15">
      <c r="A26" s="437">
        <v>18</v>
      </c>
      <c r="B26" s="438"/>
      <c r="C26" s="439"/>
      <c r="D26" s="437"/>
      <c r="E26" s="437"/>
      <c r="F26" s="437"/>
      <c r="G26" s="437"/>
      <c r="H26" s="437"/>
      <c r="I26" s="437"/>
      <c r="J26" s="437"/>
      <c r="K26" s="437"/>
      <c r="L26" s="437"/>
      <c r="M26" s="440" t="str">
        <f t="shared" si="0"/>
        <v/>
      </c>
      <c r="N26" s="424"/>
    </row>
    <row r="27" spans="1:14" ht="15">
      <c r="A27" s="437">
        <v>19</v>
      </c>
      <c r="B27" s="438"/>
      <c r="C27" s="439"/>
      <c r="D27" s="437"/>
      <c r="E27" s="437"/>
      <c r="F27" s="437"/>
      <c r="G27" s="437"/>
      <c r="H27" s="437"/>
      <c r="I27" s="437"/>
      <c r="J27" s="437"/>
      <c r="K27" s="437"/>
      <c r="L27" s="437"/>
      <c r="M27" s="440" t="str">
        <f t="shared" si="0"/>
        <v/>
      </c>
      <c r="N27" s="424"/>
    </row>
    <row r="28" spans="1:14" ht="15">
      <c r="A28" s="437">
        <v>20</v>
      </c>
      <c r="B28" s="438"/>
      <c r="C28" s="439"/>
      <c r="D28" s="437"/>
      <c r="E28" s="437"/>
      <c r="F28" s="437"/>
      <c r="G28" s="437"/>
      <c r="H28" s="437"/>
      <c r="I28" s="437"/>
      <c r="J28" s="437"/>
      <c r="K28" s="437"/>
      <c r="L28" s="437"/>
      <c r="M28" s="440" t="str">
        <f t="shared" si="0"/>
        <v/>
      </c>
      <c r="N28" s="424"/>
    </row>
    <row r="29" spans="1:14" ht="15">
      <c r="A29" s="437">
        <v>21</v>
      </c>
      <c r="B29" s="438"/>
      <c r="C29" s="439"/>
      <c r="D29" s="437"/>
      <c r="E29" s="437"/>
      <c r="F29" s="437"/>
      <c r="G29" s="437"/>
      <c r="H29" s="437"/>
      <c r="I29" s="437"/>
      <c r="J29" s="437"/>
      <c r="K29" s="437"/>
      <c r="L29" s="437"/>
      <c r="M29" s="440" t="str">
        <f t="shared" si="0"/>
        <v/>
      </c>
      <c r="N29" s="424"/>
    </row>
    <row r="30" spans="1:14" ht="15">
      <c r="A30" s="437">
        <v>22</v>
      </c>
      <c r="B30" s="438"/>
      <c r="C30" s="439"/>
      <c r="D30" s="437"/>
      <c r="E30" s="437"/>
      <c r="F30" s="437"/>
      <c r="G30" s="437"/>
      <c r="H30" s="437"/>
      <c r="I30" s="437"/>
      <c r="J30" s="437"/>
      <c r="K30" s="437"/>
      <c r="L30" s="437"/>
      <c r="M30" s="440" t="str">
        <f t="shared" si="0"/>
        <v/>
      </c>
      <c r="N30" s="424"/>
    </row>
    <row r="31" spans="1:14" ht="15">
      <c r="A31" s="437">
        <v>23</v>
      </c>
      <c r="B31" s="438"/>
      <c r="C31" s="439"/>
      <c r="D31" s="437"/>
      <c r="E31" s="437"/>
      <c r="F31" s="437"/>
      <c r="G31" s="437"/>
      <c r="H31" s="437"/>
      <c r="I31" s="437"/>
      <c r="J31" s="437"/>
      <c r="K31" s="437"/>
      <c r="L31" s="437"/>
      <c r="M31" s="440" t="str">
        <f t="shared" si="0"/>
        <v/>
      </c>
      <c r="N31" s="424"/>
    </row>
    <row r="32" spans="1:14" ht="15">
      <c r="A32" s="437">
        <v>24</v>
      </c>
      <c r="B32" s="438"/>
      <c r="C32" s="439"/>
      <c r="D32" s="437"/>
      <c r="E32" s="437"/>
      <c r="F32" s="437"/>
      <c r="G32" s="437"/>
      <c r="H32" s="437"/>
      <c r="I32" s="437"/>
      <c r="J32" s="437"/>
      <c r="K32" s="437"/>
      <c r="L32" s="437"/>
      <c r="M32" s="440" t="str">
        <f t="shared" si="0"/>
        <v/>
      </c>
      <c r="N32" s="424"/>
    </row>
    <row r="33" spans="1:14" ht="15">
      <c r="A33" s="441" t="s">
        <v>258</v>
      </c>
      <c r="B33" s="438"/>
      <c r="C33" s="439"/>
      <c r="D33" s="437"/>
      <c r="E33" s="437"/>
      <c r="F33" s="437"/>
      <c r="G33" s="437"/>
      <c r="H33" s="437"/>
      <c r="I33" s="437"/>
      <c r="J33" s="437"/>
      <c r="K33" s="437"/>
      <c r="L33" s="437"/>
      <c r="M33" s="440" t="str">
        <f t="shared" si="0"/>
        <v/>
      </c>
      <c r="N33" s="424"/>
    </row>
    <row r="34" spans="1:14" s="442" customFormat="1"/>
    <row r="35" spans="1:14" ht="36" customHeight="1">
      <c r="A35" s="692" t="s">
        <v>580</v>
      </c>
      <c r="B35" s="692"/>
      <c r="C35" s="692"/>
      <c r="D35" s="692"/>
      <c r="E35" s="692"/>
      <c r="F35" s="692"/>
      <c r="G35" s="692"/>
      <c r="H35" s="692"/>
      <c r="I35" s="692"/>
      <c r="J35" s="692"/>
      <c r="K35" s="692"/>
      <c r="L35" s="692"/>
      <c r="M35" s="692"/>
    </row>
    <row r="36" spans="1:14" ht="20.25" customHeight="1"/>
    <row r="37" spans="1:14" s="20" customFormat="1" ht="15">
      <c r="B37" s="167" t="s">
        <v>93</v>
      </c>
    </row>
    <row r="38" spans="1:14" s="20" customFormat="1" ht="15">
      <c r="B38" s="167"/>
    </row>
    <row r="39" spans="1:14" s="20" customFormat="1" ht="15">
      <c r="C39" s="169"/>
      <c r="D39" s="168"/>
      <c r="E39" s="168"/>
      <c r="H39" s="169"/>
      <c r="I39" s="169"/>
      <c r="J39" s="168"/>
      <c r="K39" s="168"/>
      <c r="L39" s="168"/>
    </row>
    <row r="40" spans="1:14" s="20" customFormat="1" ht="15">
      <c r="C40" s="170" t="s">
        <v>248</v>
      </c>
      <c r="D40" s="168"/>
      <c r="E40" s="168"/>
      <c r="H40" s="167" t="s">
        <v>294</v>
      </c>
      <c r="M40" s="168"/>
    </row>
    <row r="41" spans="1:14" s="20" customFormat="1" ht="15">
      <c r="C41" s="170" t="s">
        <v>123</v>
      </c>
      <c r="D41" s="168"/>
      <c r="E41" s="168"/>
      <c r="H41" s="171" t="s">
        <v>249</v>
      </c>
      <c r="M41" s="168"/>
    </row>
    <row r="42" spans="1:14" ht="15">
      <c r="C42" s="170"/>
      <c r="F42" s="171"/>
      <c r="J42" s="443"/>
      <c r="K42" s="443"/>
      <c r="L42" s="443"/>
      <c r="M42" s="443"/>
    </row>
    <row r="43" spans="1:14" ht="15">
      <c r="C43" s="170"/>
    </row>
  </sheetData>
  <sheetProtection insertColumns="0" insertRows="0" deleteRows="0"/>
  <mergeCells count="2">
    <mergeCell ref="A35:M35"/>
    <mergeCell ref="A1:I1"/>
  </mergeCells>
  <dataValidations count="4">
    <dataValidation type="list" allowBlank="1" showInputMessage="1" showErrorMessage="1" errorTitle="ბანკის ველის შევსების წესი" error="აირჩიეთ ჩამოთვლილთაგან ერთ-ერთი ბანკი" sqref="C9:C33">
      <formula1>"ვითიბი, ინვესტბანკი, კორ სტანდარტ ბანკი, ზირაათბანკი, ბანკი ქართუ, საქართველოს ბანკი, ბითიეი, თიბისი, ლიბერთი, პროკრედიტ ბანკი, ბანკი რესპუბლიკა, პრივატბანკი, ბაზისბანკი, პროგრეს ბანკი, ხალიკ ბანკი, კონსტანტა, ეიჩესბისი, აზერბ. საქართვ, კავკ. განვი. ბანკი"</formula1>
    </dataValidation>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9:E33">
      <formula1>11</formula1>
    </dataValidation>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B9:B33 M2"/>
    <dataValidation type="list" allowBlank="1" showInputMessage="1" showErrorMessage="1" errorTitle="თარიღის შევსების ინსტრუქცია" error="დღე/თვე/წელი" prompt="დღე/თვე/წელი" sqref="O1">
      <formula1>#REF!</formula1>
    </dataValidation>
  </dataValidations>
  <pageMargins left="0.11811023622047245" right="0.11811023622047245" top="0.35433070866141736" bottom="0.35433070866141736" header="0.31496062992125984" footer="0.31496062992125984"/>
  <pageSetup paperSize="9" scale="80" fitToHeight="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9"/>
  <sheetViews>
    <sheetView showGridLines="0" view="pageBreakPreview" zoomScale="80" zoomScaleNormal="100" zoomScaleSheetLayoutView="80" workbookViewId="0">
      <selection activeCell="G17" sqref="G17"/>
    </sheetView>
  </sheetViews>
  <sheetFormatPr defaultColWidth="9.140625" defaultRowHeight="12.75"/>
  <cols>
    <col min="1" max="1" width="4.85546875" style="172" customWidth="1"/>
    <col min="2" max="2" width="37.42578125" style="172" customWidth="1"/>
    <col min="3" max="3" width="15" style="172" customWidth="1"/>
    <col min="4" max="4" width="18.42578125" style="172" customWidth="1"/>
    <col min="5" max="5" width="18.7109375" style="172" customWidth="1"/>
    <col min="6" max="6" width="27.140625" style="172" customWidth="1"/>
    <col min="7" max="7" width="19.42578125" style="172" bestFit="1" customWidth="1"/>
    <col min="8" max="8" width="2.5703125" style="172" customWidth="1"/>
    <col min="9" max="16384" width="9.140625" style="172"/>
  </cols>
  <sheetData>
    <row r="1" spans="1:8" s="156" customFormat="1">
      <c r="A1" s="690" t="s">
        <v>425</v>
      </c>
      <c r="B1" s="690"/>
      <c r="C1" s="690"/>
      <c r="D1" s="690"/>
      <c r="E1" s="690"/>
      <c r="F1" s="154"/>
      <c r="G1" s="154" t="s">
        <v>364</v>
      </c>
      <c r="H1" s="157"/>
    </row>
    <row r="2" spans="1:8" s="156" customFormat="1">
      <c r="A2" s="157" t="s">
        <v>292</v>
      </c>
      <c r="B2" s="154"/>
      <c r="C2" s="154"/>
      <c r="D2" s="155"/>
      <c r="E2" s="155"/>
      <c r="F2" s="155"/>
      <c r="G2" s="382"/>
      <c r="H2" s="157"/>
    </row>
    <row r="3" spans="1:8" s="156" customFormat="1">
      <c r="A3" s="157"/>
      <c r="B3" s="154"/>
      <c r="C3" s="154"/>
      <c r="D3" s="155"/>
      <c r="E3" s="155"/>
      <c r="F3" s="155"/>
      <c r="G3" s="154"/>
      <c r="H3" s="157"/>
    </row>
    <row r="4" spans="1:8" s="156" customFormat="1" ht="15">
      <c r="A4" s="107" t="s">
        <v>254</v>
      </c>
      <c r="B4" s="154"/>
      <c r="C4" s="154"/>
      <c r="D4" s="210"/>
      <c r="E4" s="158"/>
      <c r="F4" s="155"/>
      <c r="G4" s="155"/>
      <c r="H4" s="157"/>
    </row>
    <row r="5" spans="1:8" s="156" customFormat="1">
      <c r="A5" s="159">
        <f>'ფორმა N1'!D4</f>
        <v>0</v>
      </c>
      <c r="B5" s="159"/>
      <c r="C5" s="159"/>
      <c r="D5" s="159"/>
      <c r="E5" s="159"/>
      <c r="F5" s="160"/>
      <c r="G5" s="160"/>
      <c r="H5" s="157"/>
    </row>
    <row r="6" spans="1:8" s="173" customFormat="1">
      <c r="A6" s="161"/>
      <c r="B6" s="161"/>
      <c r="C6" s="161"/>
      <c r="D6" s="161"/>
      <c r="E6" s="161"/>
      <c r="F6" s="161"/>
      <c r="G6" s="161"/>
      <c r="H6" s="158"/>
    </row>
    <row r="7" spans="1:8" s="156" customFormat="1" ht="25.5">
      <c r="A7" s="285" t="s">
        <v>64</v>
      </c>
      <c r="B7" s="211" t="s">
        <v>426</v>
      </c>
      <c r="C7" s="211" t="s">
        <v>427</v>
      </c>
      <c r="D7" s="211" t="s">
        <v>428</v>
      </c>
      <c r="E7" s="211" t="s">
        <v>429</v>
      </c>
      <c r="F7" s="211" t="s">
        <v>293</v>
      </c>
      <c r="G7" s="211" t="s">
        <v>364</v>
      </c>
      <c r="H7" s="157"/>
    </row>
    <row r="8" spans="1:8" s="156" customFormat="1">
      <c r="A8" s="162">
        <v>1</v>
      </c>
      <c r="B8" s="163">
        <v>2</v>
      </c>
      <c r="C8" s="163">
        <v>3</v>
      </c>
      <c r="D8" s="164">
        <v>4</v>
      </c>
      <c r="E8" s="164">
        <v>5</v>
      </c>
      <c r="F8" s="164">
        <v>6</v>
      </c>
      <c r="G8" s="164">
        <v>7</v>
      </c>
      <c r="H8" s="157"/>
    </row>
    <row r="9" spans="1:8" s="156" customFormat="1">
      <c r="A9" s="174">
        <v>1</v>
      </c>
      <c r="B9" s="165"/>
      <c r="C9" s="166"/>
      <c r="D9" s="165"/>
      <c r="E9" s="165"/>
      <c r="F9" s="165"/>
      <c r="G9" s="214" t="str">
        <f t="shared" ref="G9:G19" si="0">IF(ISBLANK(B9),"",$G$2)</f>
        <v/>
      </c>
      <c r="H9" s="157"/>
    </row>
    <row r="10" spans="1:8" s="156" customFormat="1">
      <c r="A10" s="174">
        <v>2</v>
      </c>
      <c r="B10" s="165"/>
      <c r="C10" s="166"/>
      <c r="D10" s="165"/>
      <c r="E10" s="165"/>
      <c r="F10" s="165"/>
      <c r="G10" s="214" t="str">
        <f t="shared" si="0"/>
        <v/>
      </c>
      <c r="H10" s="157"/>
    </row>
    <row r="11" spans="1:8" s="156" customFormat="1">
      <c r="A11" s="174">
        <v>3</v>
      </c>
      <c r="B11" s="165"/>
      <c r="C11" s="166"/>
      <c r="D11" s="165"/>
      <c r="E11" s="165"/>
      <c r="F11" s="165"/>
      <c r="G11" s="214" t="str">
        <f t="shared" si="0"/>
        <v/>
      </c>
      <c r="H11" s="157"/>
    </row>
    <row r="12" spans="1:8" s="156" customFormat="1">
      <c r="A12" s="174">
        <v>4</v>
      </c>
      <c r="B12" s="165"/>
      <c r="C12" s="166"/>
      <c r="D12" s="165"/>
      <c r="E12" s="165"/>
      <c r="F12" s="165"/>
      <c r="G12" s="214" t="str">
        <f t="shared" si="0"/>
        <v/>
      </c>
      <c r="H12" s="157"/>
    </row>
    <row r="13" spans="1:8" s="156" customFormat="1">
      <c r="A13" s="174">
        <v>5</v>
      </c>
      <c r="B13" s="165"/>
      <c r="C13" s="166"/>
      <c r="D13" s="165"/>
      <c r="E13" s="165"/>
      <c r="F13" s="165"/>
      <c r="G13" s="214" t="str">
        <f t="shared" si="0"/>
        <v/>
      </c>
      <c r="H13" s="157"/>
    </row>
    <row r="14" spans="1:8" s="156" customFormat="1">
      <c r="A14" s="174">
        <v>6</v>
      </c>
      <c r="B14" s="165"/>
      <c r="C14" s="166"/>
      <c r="D14" s="165"/>
      <c r="E14" s="165"/>
      <c r="F14" s="165"/>
      <c r="G14" s="214" t="str">
        <f t="shared" si="0"/>
        <v/>
      </c>
      <c r="H14" s="157"/>
    </row>
    <row r="15" spans="1:8" s="156" customFormat="1">
      <c r="A15" s="174">
        <v>7</v>
      </c>
      <c r="B15" s="165"/>
      <c r="C15" s="166"/>
      <c r="D15" s="165"/>
      <c r="E15" s="165"/>
      <c r="F15" s="165"/>
      <c r="G15" s="214" t="str">
        <f t="shared" si="0"/>
        <v/>
      </c>
      <c r="H15" s="157"/>
    </row>
    <row r="16" spans="1:8" s="156" customFormat="1">
      <c r="A16" s="174">
        <v>8</v>
      </c>
      <c r="B16" s="165"/>
      <c r="C16" s="166"/>
      <c r="D16" s="165"/>
      <c r="E16" s="165"/>
      <c r="F16" s="165"/>
      <c r="G16" s="214" t="str">
        <f t="shared" si="0"/>
        <v/>
      </c>
      <c r="H16" s="157"/>
    </row>
    <row r="17" spans="1:11" s="156" customFormat="1">
      <c r="A17" s="174">
        <v>9</v>
      </c>
      <c r="B17" s="165"/>
      <c r="C17" s="166"/>
      <c r="D17" s="165"/>
      <c r="E17" s="165"/>
      <c r="F17" s="165"/>
      <c r="G17" s="214" t="str">
        <f t="shared" si="0"/>
        <v/>
      </c>
      <c r="H17" s="157"/>
    </row>
    <row r="18" spans="1:11" s="156" customFormat="1">
      <c r="A18" s="174">
        <v>10</v>
      </c>
      <c r="B18" s="165"/>
      <c r="C18" s="166"/>
      <c r="D18" s="165"/>
      <c r="E18" s="165"/>
      <c r="F18" s="165"/>
      <c r="G18" s="214" t="str">
        <f t="shared" si="0"/>
        <v/>
      </c>
      <c r="H18" s="157"/>
    </row>
    <row r="19" spans="1:11" s="156" customFormat="1">
      <c r="A19" s="174" t="s">
        <v>256</v>
      </c>
      <c r="B19" s="165"/>
      <c r="C19" s="166"/>
      <c r="D19" s="165"/>
      <c r="E19" s="165"/>
      <c r="F19" s="165"/>
      <c r="G19" s="214" t="str">
        <f t="shared" si="0"/>
        <v/>
      </c>
      <c r="H19" s="157"/>
    </row>
    <row r="22" spans="1:11" s="156" customFormat="1"/>
    <row r="23" spans="1:11" s="156" customFormat="1"/>
    <row r="24" spans="1:11" s="20" customFormat="1" ht="15">
      <c r="B24" s="167" t="s">
        <v>93</v>
      </c>
    </row>
    <row r="25" spans="1:11" s="20" customFormat="1" ht="15">
      <c r="B25" s="167"/>
    </row>
    <row r="26" spans="1:11" s="20" customFormat="1" ht="15">
      <c r="C26" s="169"/>
      <c r="D26" s="168"/>
      <c r="F26" s="169"/>
      <c r="G26" s="168"/>
      <c r="H26" s="168"/>
    </row>
    <row r="27" spans="1:11" s="20" customFormat="1" ht="15">
      <c r="C27" s="329" t="s">
        <v>248</v>
      </c>
      <c r="D27" s="168"/>
      <c r="F27" s="328" t="s">
        <v>294</v>
      </c>
      <c r="G27" s="168"/>
      <c r="J27" s="168"/>
      <c r="K27" s="168"/>
    </row>
    <row r="28" spans="1:11" s="20" customFormat="1" ht="15">
      <c r="C28" s="329" t="s">
        <v>123</v>
      </c>
      <c r="D28" s="168"/>
      <c r="F28" s="19" t="s">
        <v>249</v>
      </c>
      <c r="G28" s="168"/>
      <c r="J28" s="168"/>
      <c r="K28" s="168"/>
    </row>
    <row r="29" spans="1:11" s="156" customFormat="1" ht="15">
      <c r="C29" s="170"/>
      <c r="J29" s="173"/>
      <c r="K29" s="173"/>
    </row>
  </sheetData>
  <mergeCells count="1">
    <mergeCell ref="A1:E1"/>
  </mergeCells>
  <dataValidations count="3">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C9:C19 G2"/>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9:E19 B9:B19">
      <formula1>11</formula1>
    </dataValidation>
    <dataValidation type="list" allowBlank="1" showInputMessage="1" showErrorMessage="1" errorTitle="თარიღის შევსების ინსტრუქცია" error="დღე/თვე/წელი" prompt="დღე/თვე/წელი" sqref="I1">
      <formula1>#REF!</formula1>
    </dataValidation>
  </dataValidations>
  <pageMargins left="0.7" right="0.7" top="0.75" bottom="0.75" header="0.3" footer="0.3"/>
  <pageSetup paperSize="9" scale="95" fitToHeight="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3"/>
  <sheetViews>
    <sheetView view="pageBreakPreview" topLeftCell="A16" zoomScale="80" zoomScaleNormal="100" zoomScaleSheetLayoutView="80" workbookViewId="0">
      <selection activeCell="F3" sqref="F3"/>
    </sheetView>
  </sheetViews>
  <sheetFormatPr defaultColWidth="8.85546875" defaultRowHeight="12.75"/>
  <cols>
    <col min="1" max="1" width="5.7109375" style="423" customWidth="1"/>
    <col min="2" max="2" width="14" style="423" customWidth="1"/>
    <col min="3" max="3" width="13.5703125" style="423" customWidth="1"/>
    <col min="4" max="4" width="17.85546875" style="423" customWidth="1"/>
    <col min="5" max="5" width="12" style="423" customWidth="1"/>
    <col min="6" max="6" width="18.140625" style="423" customWidth="1"/>
    <col min="7" max="7" width="10.140625" style="423" customWidth="1"/>
    <col min="8" max="8" width="17" style="423" customWidth="1"/>
    <col min="9" max="9" width="19" style="423" customWidth="1"/>
    <col min="10" max="10" width="16.28515625" style="423" customWidth="1"/>
    <col min="11" max="11" width="18.85546875" style="423" customWidth="1"/>
    <col min="12" max="16384" width="8.85546875" style="423"/>
  </cols>
  <sheetData>
    <row r="1" spans="1:11" ht="15">
      <c r="A1" s="717" t="s">
        <v>536</v>
      </c>
      <c r="B1" s="717"/>
      <c r="C1" s="717"/>
      <c r="D1" s="717"/>
      <c r="E1" s="717"/>
      <c r="F1" s="137"/>
      <c r="G1" s="137"/>
      <c r="H1" s="137"/>
      <c r="I1" s="137"/>
      <c r="J1" s="137"/>
      <c r="K1" s="137" t="s">
        <v>364</v>
      </c>
    </row>
    <row r="2" spans="1:11" ht="15">
      <c r="A2" s="424" t="s">
        <v>414</v>
      </c>
      <c r="B2" s="137"/>
      <c r="C2" s="137"/>
      <c r="D2" s="137"/>
      <c r="E2" s="137"/>
      <c r="F2" s="241"/>
      <c r="G2" s="241"/>
      <c r="H2" s="137"/>
      <c r="I2" s="137"/>
      <c r="J2" s="241"/>
      <c r="K2" s="298"/>
    </row>
    <row r="3" spans="1:11" ht="15">
      <c r="A3" s="424"/>
      <c r="B3" s="137"/>
      <c r="C3" s="137"/>
      <c r="D3" s="137"/>
      <c r="E3" s="137"/>
      <c r="F3" s="241"/>
      <c r="G3" s="241"/>
      <c r="H3" s="137"/>
      <c r="I3" s="137"/>
      <c r="J3" s="137"/>
      <c r="K3" s="137"/>
    </row>
    <row r="4" spans="1:11" ht="15">
      <c r="A4" s="137" t="s">
        <v>254</v>
      </c>
      <c r="B4" s="137"/>
      <c r="C4" s="137"/>
      <c r="D4" s="137"/>
      <c r="E4" s="137"/>
      <c r="F4" s="241"/>
      <c r="G4" s="241"/>
      <c r="H4" s="241"/>
      <c r="I4" s="241"/>
      <c r="J4" s="241"/>
      <c r="K4" s="137"/>
    </row>
    <row r="5" spans="1:11" ht="15">
      <c r="A5" s="244">
        <f>'ფორმა N1'!D4</f>
        <v>0</v>
      </c>
      <c r="B5" s="244"/>
      <c r="C5" s="244"/>
      <c r="D5" s="244"/>
      <c r="E5" s="244"/>
      <c r="F5" s="244"/>
      <c r="G5" s="244"/>
      <c r="H5" s="244"/>
      <c r="I5" s="244"/>
      <c r="J5" s="244"/>
      <c r="K5" s="244"/>
    </row>
    <row r="6" spans="1:11" ht="15.75" thickBot="1">
      <c r="A6" s="247"/>
      <c r="B6" s="247"/>
      <c r="C6" s="247"/>
      <c r="D6" s="247"/>
      <c r="E6" s="247"/>
      <c r="F6" s="247"/>
      <c r="G6" s="247"/>
      <c r="H6" s="247"/>
      <c r="I6" s="247"/>
      <c r="J6" s="247"/>
      <c r="K6" s="247"/>
    </row>
    <row r="7" spans="1:11" ht="60">
      <c r="A7" s="299" t="s">
        <v>64</v>
      </c>
      <c r="B7" s="250" t="s">
        <v>415</v>
      </c>
      <c r="C7" s="250" t="s">
        <v>416</v>
      </c>
      <c r="D7" s="250" t="s">
        <v>417</v>
      </c>
      <c r="E7" s="250" t="s">
        <v>255</v>
      </c>
      <c r="F7" s="250" t="s">
        <v>443</v>
      </c>
      <c r="G7" s="250" t="s">
        <v>449</v>
      </c>
      <c r="H7" s="250" t="s">
        <v>533</v>
      </c>
      <c r="I7" s="250" t="s">
        <v>444</v>
      </c>
      <c r="J7" s="250" t="s">
        <v>293</v>
      </c>
      <c r="K7" s="250" t="s">
        <v>364</v>
      </c>
    </row>
    <row r="8" spans="1:11" ht="15">
      <c r="A8" s="300">
        <v>1</v>
      </c>
      <c r="B8" s="254">
        <v>2</v>
      </c>
      <c r="C8" s="254">
        <v>3</v>
      </c>
      <c r="D8" s="254">
        <v>4</v>
      </c>
      <c r="E8" s="254"/>
      <c r="F8" s="254">
        <v>7</v>
      </c>
      <c r="G8" s="254">
        <v>8</v>
      </c>
      <c r="H8" s="255">
        <v>9</v>
      </c>
      <c r="I8" s="254">
        <v>10</v>
      </c>
      <c r="J8" s="254">
        <v>11</v>
      </c>
      <c r="K8" s="254">
        <v>12</v>
      </c>
    </row>
    <row r="9" spans="1:11" ht="15.75">
      <c r="A9" s="301">
        <v>1</v>
      </c>
      <c r="B9" s="258"/>
      <c r="C9" s="258"/>
      <c r="D9" s="259"/>
      <c r="E9" s="259"/>
      <c r="F9" s="260"/>
      <c r="G9" s="261"/>
      <c r="H9" s="425"/>
      <c r="I9" s="258"/>
      <c r="J9" s="258"/>
      <c r="K9" s="302" t="str">
        <f t="shared" ref="K9:K33" si="0">IF(ISBLANK(B9)=TRUE,"",$K$2)</f>
        <v/>
      </c>
    </row>
    <row r="10" spans="1:11" ht="15.75">
      <c r="A10" s="301">
        <v>2</v>
      </c>
      <c r="B10" s="258"/>
      <c r="C10" s="258"/>
      <c r="D10" s="259"/>
      <c r="E10" s="259"/>
      <c r="F10" s="260"/>
      <c r="G10" s="261"/>
      <c r="H10" s="425"/>
      <c r="I10" s="258"/>
      <c r="J10" s="258"/>
      <c r="K10" s="302" t="str">
        <f t="shared" si="0"/>
        <v/>
      </c>
    </row>
    <row r="11" spans="1:11" ht="15.75">
      <c r="A11" s="301">
        <v>3</v>
      </c>
      <c r="B11" s="258"/>
      <c r="C11" s="258"/>
      <c r="D11" s="259"/>
      <c r="E11" s="259"/>
      <c r="F11" s="260"/>
      <c r="G11" s="261"/>
      <c r="H11" s="425"/>
      <c r="I11" s="258"/>
      <c r="J11" s="258"/>
      <c r="K11" s="302" t="str">
        <f t="shared" si="0"/>
        <v/>
      </c>
    </row>
    <row r="12" spans="1:11" ht="15.75">
      <c r="A12" s="301">
        <v>4</v>
      </c>
      <c r="B12" s="258"/>
      <c r="C12" s="258"/>
      <c r="D12" s="259"/>
      <c r="E12" s="259"/>
      <c r="F12" s="260"/>
      <c r="G12" s="261"/>
      <c r="H12" s="425"/>
      <c r="I12" s="258"/>
      <c r="J12" s="258"/>
      <c r="K12" s="302" t="str">
        <f t="shared" si="0"/>
        <v/>
      </c>
    </row>
    <row r="13" spans="1:11" ht="15.75">
      <c r="A13" s="301">
        <v>5</v>
      </c>
      <c r="B13" s="258"/>
      <c r="C13" s="258"/>
      <c r="D13" s="259"/>
      <c r="E13" s="259"/>
      <c r="F13" s="260"/>
      <c r="G13" s="261"/>
      <c r="H13" s="425"/>
      <c r="I13" s="258"/>
      <c r="J13" s="258"/>
      <c r="K13" s="302" t="str">
        <f t="shared" si="0"/>
        <v/>
      </c>
    </row>
    <row r="14" spans="1:11" ht="15.75">
      <c r="A14" s="301">
        <v>6</v>
      </c>
      <c r="B14" s="258"/>
      <c r="C14" s="258"/>
      <c r="D14" s="259"/>
      <c r="E14" s="259"/>
      <c r="F14" s="260"/>
      <c r="G14" s="261"/>
      <c r="H14" s="425"/>
      <c r="I14" s="258"/>
      <c r="J14" s="258"/>
      <c r="K14" s="302" t="str">
        <f t="shared" si="0"/>
        <v/>
      </c>
    </row>
    <row r="15" spans="1:11" ht="15.75">
      <c r="A15" s="301">
        <v>7</v>
      </c>
      <c r="B15" s="258"/>
      <c r="C15" s="258"/>
      <c r="D15" s="259"/>
      <c r="E15" s="259"/>
      <c r="F15" s="260"/>
      <c r="G15" s="261"/>
      <c r="H15" s="425"/>
      <c r="I15" s="258"/>
      <c r="J15" s="258"/>
      <c r="K15" s="302" t="str">
        <f t="shared" si="0"/>
        <v/>
      </c>
    </row>
    <row r="16" spans="1:11" ht="15.75">
      <c r="A16" s="301">
        <v>8</v>
      </c>
      <c r="B16" s="258"/>
      <c r="C16" s="258"/>
      <c r="D16" s="259"/>
      <c r="E16" s="259"/>
      <c r="F16" s="260"/>
      <c r="G16" s="261"/>
      <c r="H16" s="425"/>
      <c r="I16" s="258"/>
      <c r="J16" s="258"/>
      <c r="K16" s="302" t="str">
        <f t="shared" si="0"/>
        <v/>
      </c>
    </row>
    <row r="17" spans="1:11" ht="15.75">
      <c r="A17" s="301">
        <v>9</v>
      </c>
      <c r="B17" s="258"/>
      <c r="C17" s="258"/>
      <c r="D17" s="259"/>
      <c r="E17" s="259"/>
      <c r="F17" s="260"/>
      <c r="G17" s="261"/>
      <c r="H17" s="425"/>
      <c r="I17" s="258"/>
      <c r="J17" s="258"/>
      <c r="K17" s="302" t="str">
        <f t="shared" si="0"/>
        <v/>
      </c>
    </row>
    <row r="18" spans="1:11" ht="15.75">
      <c r="A18" s="301">
        <v>10</v>
      </c>
      <c r="B18" s="258"/>
      <c r="C18" s="258"/>
      <c r="D18" s="259"/>
      <c r="E18" s="259"/>
      <c r="F18" s="260"/>
      <c r="G18" s="261"/>
      <c r="H18" s="425"/>
      <c r="I18" s="258"/>
      <c r="J18" s="258"/>
      <c r="K18" s="302" t="str">
        <f t="shared" si="0"/>
        <v/>
      </c>
    </row>
    <row r="19" spans="1:11" ht="15.75">
      <c r="A19" s="301">
        <v>11</v>
      </c>
      <c r="B19" s="258"/>
      <c r="C19" s="258"/>
      <c r="D19" s="259"/>
      <c r="E19" s="259"/>
      <c r="F19" s="260"/>
      <c r="G19" s="261"/>
      <c r="H19" s="425"/>
      <c r="I19" s="258"/>
      <c r="J19" s="258"/>
      <c r="K19" s="302" t="str">
        <f t="shared" si="0"/>
        <v/>
      </c>
    </row>
    <row r="20" spans="1:11" ht="15.75">
      <c r="A20" s="301">
        <v>12</v>
      </c>
      <c r="B20" s="258"/>
      <c r="C20" s="258"/>
      <c r="D20" s="259"/>
      <c r="E20" s="259"/>
      <c r="F20" s="260"/>
      <c r="G20" s="261"/>
      <c r="H20" s="425"/>
      <c r="I20" s="258"/>
      <c r="J20" s="258"/>
      <c r="K20" s="302" t="str">
        <f t="shared" si="0"/>
        <v/>
      </c>
    </row>
    <row r="21" spans="1:11" ht="15.75">
      <c r="A21" s="301">
        <v>13</v>
      </c>
      <c r="B21" s="258"/>
      <c r="C21" s="258"/>
      <c r="D21" s="259"/>
      <c r="E21" s="259"/>
      <c r="F21" s="260"/>
      <c r="G21" s="261"/>
      <c r="H21" s="425"/>
      <c r="I21" s="258"/>
      <c r="J21" s="258"/>
      <c r="K21" s="302" t="str">
        <f t="shared" si="0"/>
        <v/>
      </c>
    </row>
    <row r="22" spans="1:11" ht="15.75">
      <c r="A22" s="301">
        <v>14</v>
      </c>
      <c r="B22" s="258"/>
      <c r="C22" s="258"/>
      <c r="D22" s="259"/>
      <c r="E22" s="259"/>
      <c r="F22" s="260"/>
      <c r="G22" s="261"/>
      <c r="H22" s="425"/>
      <c r="I22" s="258"/>
      <c r="J22" s="258"/>
      <c r="K22" s="302" t="str">
        <f t="shared" si="0"/>
        <v/>
      </c>
    </row>
    <row r="23" spans="1:11" ht="15.75">
      <c r="A23" s="301">
        <v>15</v>
      </c>
      <c r="B23" s="258"/>
      <c r="C23" s="258"/>
      <c r="D23" s="259"/>
      <c r="E23" s="259"/>
      <c r="F23" s="260"/>
      <c r="G23" s="261"/>
      <c r="H23" s="425"/>
      <c r="I23" s="258"/>
      <c r="J23" s="258"/>
      <c r="K23" s="302" t="str">
        <f t="shared" si="0"/>
        <v/>
      </c>
    </row>
    <row r="24" spans="1:11" ht="15.75">
      <c r="A24" s="301">
        <v>16</v>
      </c>
      <c r="B24" s="258"/>
      <c r="C24" s="258"/>
      <c r="D24" s="259"/>
      <c r="E24" s="259"/>
      <c r="F24" s="260"/>
      <c r="G24" s="261"/>
      <c r="H24" s="425"/>
      <c r="I24" s="258"/>
      <c r="J24" s="258"/>
      <c r="K24" s="302" t="str">
        <f t="shared" si="0"/>
        <v/>
      </c>
    </row>
    <row r="25" spans="1:11" ht="15.75">
      <c r="A25" s="301">
        <v>17</v>
      </c>
      <c r="B25" s="258"/>
      <c r="C25" s="258"/>
      <c r="D25" s="259"/>
      <c r="E25" s="259"/>
      <c r="F25" s="260"/>
      <c r="G25" s="261"/>
      <c r="H25" s="425"/>
      <c r="I25" s="258"/>
      <c r="J25" s="258"/>
      <c r="K25" s="302" t="str">
        <f t="shared" si="0"/>
        <v/>
      </c>
    </row>
    <row r="26" spans="1:11" ht="15.75">
      <c r="A26" s="301">
        <v>18</v>
      </c>
      <c r="B26" s="258"/>
      <c r="C26" s="258"/>
      <c r="D26" s="259"/>
      <c r="E26" s="259"/>
      <c r="F26" s="260"/>
      <c r="G26" s="261"/>
      <c r="H26" s="425"/>
      <c r="I26" s="258"/>
      <c r="J26" s="258"/>
      <c r="K26" s="302" t="str">
        <f t="shared" si="0"/>
        <v/>
      </c>
    </row>
    <row r="27" spans="1:11" ht="15.75">
      <c r="A27" s="301">
        <v>19</v>
      </c>
      <c r="B27" s="258"/>
      <c r="C27" s="258"/>
      <c r="D27" s="259"/>
      <c r="E27" s="259"/>
      <c r="F27" s="260"/>
      <c r="G27" s="261"/>
      <c r="H27" s="425"/>
      <c r="I27" s="258"/>
      <c r="J27" s="258"/>
      <c r="K27" s="302" t="str">
        <f t="shared" si="0"/>
        <v/>
      </c>
    </row>
    <row r="28" spans="1:11" ht="15.75">
      <c r="A28" s="301">
        <v>20</v>
      </c>
      <c r="B28" s="258"/>
      <c r="C28" s="258"/>
      <c r="D28" s="259"/>
      <c r="E28" s="259"/>
      <c r="F28" s="260"/>
      <c r="G28" s="261"/>
      <c r="H28" s="425"/>
      <c r="I28" s="258"/>
      <c r="J28" s="258"/>
      <c r="K28" s="302" t="str">
        <f t="shared" si="0"/>
        <v/>
      </c>
    </row>
    <row r="29" spans="1:11" ht="15.75">
      <c r="A29" s="301">
        <v>21</v>
      </c>
      <c r="B29" s="258"/>
      <c r="C29" s="258"/>
      <c r="D29" s="259"/>
      <c r="E29" s="259"/>
      <c r="F29" s="260"/>
      <c r="G29" s="261"/>
      <c r="H29" s="425"/>
      <c r="I29" s="258"/>
      <c r="J29" s="258"/>
      <c r="K29" s="302" t="str">
        <f t="shared" si="0"/>
        <v/>
      </c>
    </row>
    <row r="30" spans="1:11" ht="15.75">
      <c r="A30" s="301">
        <v>22</v>
      </c>
      <c r="B30" s="258"/>
      <c r="C30" s="258"/>
      <c r="D30" s="259"/>
      <c r="E30" s="259"/>
      <c r="F30" s="260"/>
      <c r="G30" s="261"/>
      <c r="H30" s="425"/>
      <c r="I30" s="258"/>
      <c r="J30" s="258"/>
      <c r="K30" s="302" t="str">
        <f t="shared" si="0"/>
        <v/>
      </c>
    </row>
    <row r="31" spans="1:11" ht="15.75">
      <c r="A31" s="301">
        <v>23</v>
      </c>
      <c r="B31" s="258"/>
      <c r="C31" s="258"/>
      <c r="D31" s="259"/>
      <c r="E31" s="259"/>
      <c r="F31" s="260"/>
      <c r="G31" s="261"/>
      <c r="H31" s="425"/>
      <c r="I31" s="258"/>
      <c r="J31" s="258"/>
      <c r="K31" s="302" t="str">
        <f t="shared" si="0"/>
        <v/>
      </c>
    </row>
    <row r="32" spans="1:11" ht="15.75">
      <c r="A32" s="301">
        <v>24</v>
      </c>
      <c r="B32" s="258"/>
      <c r="C32" s="258"/>
      <c r="D32" s="259"/>
      <c r="E32" s="259"/>
      <c r="F32" s="260"/>
      <c r="G32" s="261"/>
      <c r="H32" s="425"/>
      <c r="I32" s="258"/>
      <c r="J32" s="258"/>
      <c r="K32" s="302" t="str">
        <f t="shared" si="0"/>
        <v/>
      </c>
    </row>
    <row r="33" spans="1:11" ht="15.75">
      <c r="A33" s="301" t="s">
        <v>258</v>
      </c>
      <c r="B33" s="258"/>
      <c r="C33" s="258"/>
      <c r="D33" s="259"/>
      <c r="E33" s="259"/>
      <c r="F33" s="260"/>
      <c r="G33" s="261"/>
      <c r="H33" s="425"/>
      <c r="I33" s="258"/>
      <c r="J33" s="258"/>
      <c r="K33" s="302" t="str">
        <f t="shared" si="0"/>
        <v/>
      </c>
    </row>
    <row r="34" spans="1:11" ht="15">
      <c r="A34" s="303"/>
      <c r="B34" s="303"/>
      <c r="C34" s="303"/>
      <c r="D34" s="303"/>
      <c r="E34" s="303"/>
      <c r="F34" s="303"/>
      <c r="G34" s="303"/>
      <c r="H34" s="303"/>
      <c r="I34" s="303"/>
      <c r="J34" s="303"/>
      <c r="K34" s="303"/>
    </row>
    <row r="35" spans="1:11" ht="47.25" customHeight="1">
      <c r="A35" s="718" t="s">
        <v>537</v>
      </c>
      <c r="B35" s="718"/>
      <c r="C35" s="718"/>
      <c r="D35" s="718"/>
      <c r="E35" s="718"/>
      <c r="F35" s="718"/>
      <c r="G35" s="718"/>
      <c r="H35" s="718"/>
      <c r="I35" s="718"/>
      <c r="J35" s="718"/>
      <c r="K35" s="718"/>
    </row>
    <row r="36" spans="1:11" ht="15">
      <c r="A36" s="719" t="s">
        <v>556</v>
      </c>
      <c r="B36" s="719"/>
      <c r="C36" s="719"/>
      <c r="D36" s="719"/>
      <c r="E36" s="719"/>
      <c r="F36" s="719"/>
      <c r="G36" s="719"/>
      <c r="H36" s="719"/>
      <c r="I36" s="719"/>
      <c r="J36" s="719"/>
      <c r="K36" s="719"/>
    </row>
    <row r="37" spans="1:11" ht="15">
      <c r="A37" s="303"/>
      <c r="B37" s="303"/>
      <c r="C37" s="303"/>
      <c r="D37" s="303"/>
      <c r="E37" s="303"/>
      <c r="F37" s="303"/>
      <c r="G37" s="303"/>
      <c r="H37" s="303"/>
      <c r="I37" s="303"/>
      <c r="J37" s="303"/>
      <c r="K37" s="303"/>
    </row>
    <row r="38" spans="1:11" ht="15">
      <c r="A38" s="303"/>
      <c r="B38" s="304" t="s">
        <v>93</v>
      </c>
      <c r="C38" s="303"/>
      <c r="D38" s="303"/>
      <c r="E38" s="303"/>
      <c r="F38" s="303"/>
      <c r="G38" s="303"/>
      <c r="H38" s="303"/>
      <c r="I38" s="303"/>
      <c r="J38" s="303"/>
      <c r="K38" s="303"/>
    </row>
    <row r="39" spans="1:11" ht="15">
      <c r="A39" s="303"/>
      <c r="B39" s="303"/>
      <c r="C39" s="303"/>
      <c r="D39" s="303"/>
      <c r="E39" s="303"/>
      <c r="F39" s="303"/>
      <c r="G39" s="303"/>
      <c r="H39" s="303"/>
      <c r="I39" s="303"/>
      <c r="J39" s="305"/>
      <c r="K39" s="303"/>
    </row>
    <row r="40" spans="1:11" ht="15">
      <c r="A40" s="303"/>
      <c r="B40" s="303"/>
      <c r="C40" s="306"/>
      <c r="D40" s="306"/>
      <c r="E40" s="305"/>
      <c r="F40" s="303"/>
      <c r="G40" s="306"/>
      <c r="H40" s="306"/>
      <c r="I40" s="303"/>
      <c r="J40" s="303"/>
      <c r="K40" s="303"/>
    </row>
    <row r="41" spans="1:11" ht="15">
      <c r="A41" s="303"/>
      <c r="B41" s="303"/>
      <c r="C41" s="307" t="s">
        <v>248</v>
      </c>
      <c r="D41" s="303"/>
      <c r="E41" s="303"/>
      <c r="F41" s="303"/>
      <c r="G41" s="304" t="s">
        <v>294</v>
      </c>
      <c r="H41" s="303"/>
      <c r="I41" s="303"/>
      <c r="J41" s="303"/>
      <c r="K41" s="303"/>
    </row>
    <row r="42" spans="1:11" ht="15">
      <c r="A42" s="303"/>
      <c r="B42" s="303"/>
      <c r="C42" s="304" t="s">
        <v>123</v>
      </c>
      <c r="D42" s="303"/>
      <c r="E42" s="303"/>
      <c r="F42" s="303"/>
      <c r="G42" s="308" t="s">
        <v>249</v>
      </c>
      <c r="H42" s="303"/>
      <c r="I42" s="303"/>
      <c r="J42" s="303"/>
      <c r="K42" s="303"/>
    </row>
    <row r="43" spans="1:11" ht="15">
      <c r="A43" s="20"/>
      <c r="B43" s="20"/>
      <c r="C43" s="167"/>
      <c r="D43" s="20"/>
      <c r="E43" s="20"/>
      <c r="F43" s="20"/>
      <c r="G43" s="20"/>
      <c r="H43" s="20"/>
      <c r="I43" s="20"/>
      <c r="J43" s="20"/>
      <c r="K43" s="20"/>
    </row>
  </sheetData>
  <mergeCells count="3">
    <mergeCell ref="A1:E1"/>
    <mergeCell ref="A35:K35"/>
    <mergeCell ref="A36:K36"/>
  </mergeCells>
  <dataValidations count="3">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9:E33">
      <formula1>11</formula1>
    </dataValidation>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G9:G33 K2"/>
    <dataValidation type="list" allowBlank="1" showInputMessage="1" showErrorMessage="1" errorTitle="ბანკის ველის შევსების წესი" error="აირჩიეთ ჩამოთვლილთაგან ერთ-ერთი ბანკი" sqref="H9:H33">
      <formula1>"ვითიბი, ინვესტბანკი, კორ სტანდარტ ბანკი, ზირაათბანკი, ბანკი ქართუ, საქართველოს ბანკი, ბითიეი, თიბისი, ლიბერთი, პროკრედიტ ბანკი, ბანკი რესპუბლიკა, პრივატბანკი, ბაზისბანკი, პროგრეს ბანკი, ხალიკ ბანკი, კონსტანტა, ეიჩესბისი, აზერბ. საქართვ, კავკ. განვი. ბანკი"</formula1>
    </dataValidation>
  </dataValidations>
  <pageMargins left="0.7" right="0.7" top="0.75" bottom="0.75" header="0.3" footer="0.3"/>
  <pageSetup scale="56" fitToHeight="0"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0"/>
  <sheetViews>
    <sheetView view="pageBreakPreview" topLeftCell="A19" zoomScale="79" zoomScaleNormal="100" zoomScaleSheetLayoutView="79" workbookViewId="0">
      <selection activeCell="F19" sqref="F19"/>
    </sheetView>
  </sheetViews>
  <sheetFormatPr defaultColWidth="9.140625" defaultRowHeight="15"/>
  <cols>
    <col min="1" max="1" width="4.28515625" style="419" customWidth="1"/>
    <col min="2" max="2" width="20.7109375" style="419" customWidth="1"/>
    <col min="3" max="3" width="16.7109375" style="419" customWidth="1"/>
    <col min="4" max="4" width="17.85546875" style="419" customWidth="1"/>
    <col min="5" max="5" width="15.28515625" style="419" customWidth="1"/>
    <col min="6" max="6" width="21.85546875" style="419" customWidth="1"/>
    <col min="7" max="7" width="9.140625" style="419"/>
    <col min="8" max="8" width="17.7109375" style="419" customWidth="1"/>
    <col min="9" max="16384" width="9.140625" style="419"/>
  </cols>
  <sheetData>
    <row r="1" spans="1:10" ht="15" customHeight="1">
      <c r="A1" s="374" t="s">
        <v>538</v>
      </c>
      <c r="B1" s="374"/>
      <c r="C1" s="374"/>
      <c r="D1" s="374"/>
      <c r="E1" s="374"/>
      <c r="F1" s="374"/>
      <c r="G1" s="74"/>
      <c r="H1" s="646" t="s">
        <v>94</v>
      </c>
      <c r="I1" s="646"/>
      <c r="J1" s="646"/>
    </row>
    <row r="2" spans="1:10" ht="15.75">
      <c r="A2" s="733" t="s">
        <v>124</v>
      </c>
      <c r="B2" s="733"/>
      <c r="C2" s="733"/>
      <c r="D2" s="733"/>
      <c r="E2" s="286"/>
      <c r="F2" s="286"/>
      <c r="G2" s="74"/>
      <c r="H2" s="735">
        <f>'ფორმა N1'!M2</f>
        <v>0</v>
      </c>
      <c r="I2" s="735"/>
      <c r="J2" s="735"/>
    </row>
    <row r="3" spans="1:10" ht="15.75">
      <c r="A3" s="734" t="s">
        <v>254</v>
      </c>
      <c r="B3" s="734"/>
      <c r="C3" s="734"/>
      <c r="D3" s="286"/>
      <c r="E3" s="286"/>
      <c r="F3" s="286"/>
      <c r="G3" s="286"/>
      <c r="H3" s="286"/>
      <c r="I3" s="286"/>
      <c r="J3" s="286"/>
    </row>
    <row r="4" spans="1:10">
      <c r="A4" s="723">
        <f>'ფორმა N1'!D4</f>
        <v>0</v>
      </c>
      <c r="B4" s="723"/>
      <c r="C4" s="723"/>
      <c r="D4" s="723"/>
      <c r="E4" s="723"/>
      <c r="F4" s="723"/>
      <c r="G4" s="723"/>
      <c r="H4" s="723"/>
    </row>
    <row r="5" spans="1:10" ht="15.75">
      <c r="A5" s="726" t="s">
        <v>430</v>
      </c>
      <c r="B5" s="726"/>
      <c r="C5" s="726"/>
      <c r="D5" s="725"/>
      <c r="E5" s="725"/>
      <c r="F5" s="420"/>
      <c r="G5" s="421"/>
      <c r="H5" s="422"/>
    </row>
    <row r="6" spans="1:10" ht="15.75">
      <c r="A6" s="726" t="s">
        <v>431</v>
      </c>
      <c r="B6" s="726"/>
      <c r="C6" s="726"/>
      <c r="D6" s="725"/>
      <c r="E6" s="725"/>
      <c r="F6" s="420"/>
      <c r="G6" s="421"/>
      <c r="H6" s="422"/>
    </row>
    <row r="7" spans="1:10" ht="15.75">
      <c r="A7" s="726" t="s">
        <v>432</v>
      </c>
      <c r="B7" s="726"/>
      <c r="C7" s="726"/>
      <c r="D7" s="725"/>
      <c r="E7" s="725"/>
      <c r="F7" s="420"/>
      <c r="G7" s="421"/>
      <c r="H7" s="422"/>
    </row>
    <row r="8" spans="1:10" ht="29.1" customHeight="1">
      <c r="A8" s="731" t="s">
        <v>433</v>
      </c>
      <c r="B8" s="731"/>
      <c r="C8" s="731"/>
      <c r="D8" s="725"/>
      <c r="E8" s="725"/>
      <c r="F8" s="420"/>
      <c r="G8" s="421"/>
      <c r="H8" s="422"/>
    </row>
    <row r="9" spans="1:10" ht="29.1" customHeight="1">
      <c r="A9" s="731" t="s">
        <v>434</v>
      </c>
      <c r="B9" s="731"/>
      <c r="C9" s="731"/>
      <c r="D9" s="725"/>
      <c r="E9" s="725"/>
      <c r="F9" s="420"/>
      <c r="G9" s="421"/>
      <c r="H9" s="422"/>
    </row>
    <row r="10" spans="1:10" ht="29.1" customHeight="1">
      <c r="A10" s="731" t="s">
        <v>435</v>
      </c>
      <c r="B10" s="731"/>
      <c r="C10" s="731"/>
      <c r="D10" s="725"/>
      <c r="E10" s="725"/>
      <c r="F10" s="420"/>
      <c r="G10" s="421"/>
      <c r="H10" s="422"/>
    </row>
    <row r="11" spans="1:10" ht="29.1" customHeight="1">
      <c r="A11" s="731" t="s">
        <v>436</v>
      </c>
      <c r="B11" s="731"/>
      <c r="C11" s="731"/>
      <c r="D11" s="725"/>
      <c r="E11" s="725"/>
      <c r="F11" s="420"/>
      <c r="G11" s="421"/>
      <c r="H11" s="422"/>
    </row>
    <row r="12" spans="1:10" ht="15.75">
      <c r="A12" s="724" t="s">
        <v>437</v>
      </c>
      <c r="B12" s="724"/>
      <c r="C12" s="724"/>
      <c r="D12" s="725"/>
      <c r="E12" s="725"/>
      <c r="F12" s="420"/>
      <c r="G12" s="421"/>
      <c r="H12" s="422"/>
    </row>
    <row r="13" spans="1:10" ht="15.75">
      <c r="A13" s="726" t="s">
        <v>438</v>
      </c>
      <c r="B13" s="726"/>
      <c r="C13" s="726"/>
      <c r="D13" s="725"/>
      <c r="E13" s="725"/>
      <c r="F13" s="420"/>
      <c r="G13" s="421"/>
      <c r="H13" s="422"/>
    </row>
    <row r="14" spans="1:10">
      <c r="E14" s="420"/>
      <c r="F14" s="420"/>
      <c r="G14" s="420"/>
    </row>
    <row r="15" spans="1:10" ht="15.75">
      <c r="A15" s="727" t="s">
        <v>439</v>
      </c>
      <c r="B15" s="727"/>
      <c r="C15" s="727"/>
      <c r="D15" s="727"/>
      <c r="E15" s="422"/>
      <c r="F15" s="422"/>
      <c r="G15" s="422"/>
      <c r="H15" s="422"/>
    </row>
    <row r="16" spans="1:10" ht="15.75">
      <c r="A16" s="287" t="s">
        <v>64</v>
      </c>
      <c r="B16" s="288" t="s">
        <v>209</v>
      </c>
      <c r="C16" s="288" t="s">
        <v>309</v>
      </c>
      <c r="D16" s="288" t="s">
        <v>310</v>
      </c>
      <c r="E16" s="288" t="s">
        <v>312</v>
      </c>
      <c r="F16" s="288" t="s">
        <v>315</v>
      </c>
      <c r="G16" s="288" t="s">
        <v>440</v>
      </c>
      <c r="H16" s="288" t="s">
        <v>517</v>
      </c>
    </row>
    <row r="17" spans="1:10">
      <c r="A17" s="289">
        <v>1</v>
      </c>
      <c r="B17" s="290"/>
      <c r="C17" s="290"/>
      <c r="D17" s="290"/>
      <c r="E17" s="290"/>
      <c r="F17" s="290" t="s">
        <v>314</v>
      </c>
      <c r="G17" s="290"/>
      <c r="H17" s="290"/>
    </row>
    <row r="18" spans="1:10">
      <c r="A18" s="289">
        <v>2</v>
      </c>
      <c r="B18" s="290"/>
      <c r="C18" s="290"/>
      <c r="D18" s="290"/>
      <c r="E18" s="290"/>
      <c r="F18" s="290" t="s">
        <v>314</v>
      </c>
      <c r="G18" s="290"/>
      <c r="H18" s="290"/>
    </row>
    <row r="19" spans="1:10">
      <c r="A19" s="289">
        <v>3</v>
      </c>
      <c r="B19" s="291"/>
      <c r="C19" s="291"/>
      <c r="D19" s="291"/>
      <c r="E19" s="291"/>
      <c r="F19" s="290" t="s">
        <v>0</v>
      </c>
      <c r="G19" s="291"/>
      <c r="H19" s="291"/>
    </row>
    <row r="20" spans="1:10">
      <c r="A20" s="289">
        <v>4</v>
      </c>
      <c r="B20" s="291"/>
      <c r="C20" s="291"/>
      <c r="D20" s="291"/>
      <c r="E20" s="291"/>
      <c r="F20" s="290" t="s">
        <v>0</v>
      </c>
      <c r="G20" s="291"/>
      <c r="H20" s="291"/>
    </row>
    <row r="21" spans="1:10">
      <c r="A21" s="289">
        <v>5</v>
      </c>
      <c r="B21" s="291"/>
      <c r="C21" s="291"/>
      <c r="D21" s="291"/>
      <c r="E21" s="291"/>
      <c r="F21" s="290" t="s">
        <v>441</v>
      </c>
      <c r="G21" s="291"/>
      <c r="H21" s="291"/>
    </row>
    <row r="22" spans="1:10">
      <c r="A22" s="289">
        <v>6</v>
      </c>
      <c r="B22" s="291"/>
      <c r="C22" s="291"/>
      <c r="D22" s="291"/>
      <c r="E22" s="291"/>
      <c r="F22" s="290" t="s">
        <v>441</v>
      </c>
      <c r="G22" s="291"/>
      <c r="H22" s="291"/>
    </row>
    <row r="23" spans="1:10">
      <c r="A23" s="289" t="s">
        <v>258</v>
      </c>
      <c r="B23" s="291"/>
      <c r="C23" s="291"/>
      <c r="D23" s="291"/>
      <c r="E23" s="291"/>
      <c r="F23" s="290" t="s">
        <v>442</v>
      </c>
      <c r="G23" s="291"/>
      <c r="H23" s="291"/>
    </row>
    <row r="24" spans="1:10">
      <c r="A24" s="289" t="s">
        <v>258</v>
      </c>
      <c r="B24" s="291"/>
      <c r="C24" s="291"/>
      <c r="D24" s="291"/>
      <c r="E24" s="291"/>
      <c r="F24" s="290" t="s">
        <v>442</v>
      </c>
      <c r="G24" s="291"/>
      <c r="H24" s="291"/>
    </row>
    <row r="25" spans="1:10" ht="15.75">
      <c r="A25" s="728"/>
      <c r="B25" s="729"/>
      <c r="C25" s="729"/>
      <c r="D25" s="729"/>
      <c r="E25" s="730"/>
      <c r="F25" s="292" t="s">
        <v>370</v>
      </c>
      <c r="G25" s="293">
        <v>0</v>
      </c>
      <c r="H25" s="293"/>
    </row>
    <row r="26" spans="1:10" ht="77.25" customHeight="1">
      <c r="A26" s="732" t="s">
        <v>555</v>
      </c>
      <c r="B26" s="732"/>
      <c r="C26" s="732"/>
      <c r="D26" s="732"/>
      <c r="E26" s="732"/>
      <c r="F26" s="732"/>
      <c r="G26" s="732"/>
      <c r="H26" s="732"/>
      <c r="I26" s="732"/>
      <c r="J26" s="732"/>
    </row>
    <row r="27" spans="1:10" ht="15.75" customHeight="1">
      <c r="A27" s="720" t="s">
        <v>529</v>
      </c>
      <c r="B27" s="720"/>
      <c r="C27" s="720"/>
      <c r="D27" s="720"/>
      <c r="E27" s="720"/>
      <c r="F27" s="720"/>
      <c r="G27" s="720"/>
      <c r="H27" s="720"/>
    </row>
    <row r="28" spans="1:10" ht="15.75">
      <c r="A28" s="422"/>
      <c r="B28" s="294" t="s">
        <v>93</v>
      </c>
      <c r="C28" s="295"/>
      <c r="D28" s="295"/>
      <c r="E28" s="394"/>
      <c r="F28" s="295"/>
      <c r="G28" s="422"/>
      <c r="H28" s="422"/>
    </row>
    <row r="29" spans="1:10" ht="15.75">
      <c r="B29" s="295"/>
      <c r="C29" s="296" t="s">
        <v>248</v>
      </c>
      <c r="D29" s="295"/>
      <c r="E29" s="721" t="s">
        <v>253</v>
      </c>
      <c r="F29" s="721"/>
      <c r="G29" s="721"/>
      <c r="H29" s="421"/>
    </row>
    <row r="30" spans="1:10" ht="15.75">
      <c r="B30" s="295"/>
      <c r="C30" s="297" t="s">
        <v>123</v>
      </c>
      <c r="D30" s="295"/>
      <c r="E30" s="722" t="s">
        <v>249</v>
      </c>
      <c r="F30" s="722"/>
      <c r="G30" s="722"/>
      <c r="H30" s="422"/>
    </row>
  </sheetData>
  <mergeCells count="29">
    <mergeCell ref="H1:J1"/>
    <mergeCell ref="A26:J26"/>
    <mergeCell ref="A2:D2"/>
    <mergeCell ref="A3:C3"/>
    <mergeCell ref="A5:C5"/>
    <mergeCell ref="D5:E5"/>
    <mergeCell ref="A6:C6"/>
    <mergeCell ref="D6:E6"/>
    <mergeCell ref="A7:C7"/>
    <mergeCell ref="D7:E7"/>
    <mergeCell ref="A8:C8"/>
    <mergeCell ref="D8:E8"/>
    <mergeCell ref="H2:J2"/>
    <mergeCell ref="A27:H27"/>
    <mergeCell ref="E29:G29"/>
    <mergeCell ref="E30:G30"/>
    <mergeCell ref="A4:H4"/>
    <mergeCell ref="A12:C12"/>
    <mergeCell ref="D12:E12"/>
    <mergeCell ref="A13:C13"/>
    <mergeCell ref="D13:E13"/>
    <mergeCell ref="A15:D15"/>
    <mergeCell ref="A25:E25"/>
    <mergeCell ref="A9:C9"/>
    <mergeCell ref="D9:E9"/>
    <mergeCell ref="A10:C10"/>
    <mergeCell ref="D10:E10"/>
    <mergeCell ref="A11:C11"/>
    <mergeCell ref="D11:E11"/>
  </mergeCells>
  <pageMargins left="0.19684820647419099" right="0.19684820647419099" top="0.19684820647419099" bottom="0.19684820647419099" header="0.15748031496063" footer="0.15748031496063"/>
  <pageSetup scale="97" fitToHeight="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1"/>
  <sheetViews>
    <sheetView showGridLines="0" view="pageBreakPreview" topLeftCell="A19" zoomScale="80" zoomScaleNormal="100" zoomScaleSheetLayoutView="80" workbookViewId="0">
      <selection activeCell="A2" sqref="A2:D2"/>
    </sheetView>
  </sheetViews>
  <sheetFormatPr defaultColWidth="9.140625" defaultRowHeight="15"/>
  <cols>
    <col min="1" max="1" width="5.28515625" style="269" customWidth="1"/>
    <col min="2" max="2" width="29.140625" style="269" customWidth="1"/>
    <col min="3" max="3" width="16" style="269" customWidth="1"/>
    <col min="4" max="4" width="20.7109375" style="269" customWidth="1"/>
    <col min="5" max="5" width="15.7109375" style="269" customWidth="1"/>
    <col min="6" max="6" width="13.5703125" style="269" customWidth="1"/>
    <col min="7" max="7" width="21.42578125" style="269" bestFit="1" customWidth="1"/>
    <col min="8" max="8" width="25.5703125" style="269" customWidth="1"/>
    <col min="9" max="9" width="17.85546875" style="269" customWidth="1"/>
    <col min="10" max="10" width="17.5703125" style="269" bestFit="1" customWidth="1"/>
    <col min="11" max="11" width="12.28515625" style="269" customWidth="1"/>
    <col min="12" max="16384" width="9.140625" style="269"/>
  </cols>
  <sheetData>
    <row r="1" spans="1:11">
      <c r="A1" s="738" t="s">
        <v>539</v>
      </c>
      <c r="B1" s="739"/>
      <c r="C1" s="739"/>
      <c r="D1" s="739"/>
      <c r="E1" s="739"/>
      <c r="F1" s="739"/>
      <c r="G1" s="739"/>
      <c r="H1" s="309"/>
      <c r="I1" s="310"/>
      <c r="J1" s="310" t="s">
        <v>364</v>
      </c>
      <c r="K1" s="240"/>
    </row>
    <row r="2" spans="1:11">
      <c r="A2" s="740" t="s">
        <v>292</v>
      </c>
      <c r="B2" s="741"/>
      <c r="C2" s="741"/>
      <c r="D2" s="741"/>
      <c r="E2" s="310"/>
      <c r="F2" s="310"/>
      <c r="G2" s="310"/>
      <c r="H2" s="310"/>
      <c r="I2" s="310"/>
      <c r="J2" s="384"/>
    </row>
    <row r="3" spans="1:11">
      <c r="A3" s="400"/>
      <c r="B3" s="310"/>
      <c r="C3" s="310"/>
      <c r="D3" s="310"/>
      <c r="E3" s="310"/>
      <c r="F3" s="310"/>
      <c r="G3" s="310"/>
      <c r="H3" s="310"/>
      <c r="I3" s="310"/>
      <c r="J3" s="310"/>
    </row>
    <row r="4" spans="1:11" s="398" customFormat="1">
      <c r="A4" s="737" t="s">
        <v>254</v>
      </c>
      <c r="B4" s="695"/>
      <c r="C4" s="695"/>
      <c r="D4" s="332">
        <f>'ფორმა N1'!D4</f>
        <v>0</v>
      </c>
      <c r="E4" s="399"/>
      <c r="F4" s="399"/>
      <c r="G4" s="399"/>
      <c r="H4" s="399"/>
      <c r="I4" s="310"/>
      <c r="J4" s="310"/>
      <c r="K4" s="399"/>
    </row>
    <row r="5" spans="1:11" ht="15.75" thickBot="1">
      <c r="A5" s="311"/>
      <c r="B5" s="312"/>
      <c r="C5" s="312"/>
      <c r="D5" s="312"/>
      <c r="E5" s="312"/>
      <c r="F5" s="312"/>
      <c r="G5" s="312"/>
      <c r="H5" s="312"/>
      <c r="I5" s="312"/>
      <c r="J5" s="313"/>
      <c r="K5" s="267"/>
    </row>
    <row r="6" spans="1:11" ht="41.25" customHeight="1">
      <c r="A6" s="249" t="s">
        <v>64</v>
      </c>
      <c r="B6" s="250" t="s">
        <v>445</v>
      </c>
      <c r="C6" s="250" t="s">
        <v>446</v>
      </c>
      <c r="D6" s="250" t="s">
        <v>447</v>
      </c>
      <c r="E6" s="250" t="s">
        <v>448</v>
      </c>
      <c r="F6" s="250" t="s">
        <v>540</v>
      </c>
      <c r="G6" s="250" t="s">
        <v>534</v>
      </c>
      <c r="H6" s="250" t="s">
        <v>419</v>
      </c>
      <c r="I6" s="250" t="s">
        <v>293</v>
      </c>
      <c r="J6" s="251" t="s">
        <v>364</v>
      </c>
      <c r="K6" s="252"/>
    </row>
    <row r="7" spans="1:11">
      <c r="A7" s="253">
        <v>1</v>
      </c>
      <c r="B7" s="254">
        <v>2</v>
      </c>
      <c r="C7" s="300">
        <v>3</v>
      </c>
      <c r="D7" s="254">
        <v>4</v>
      </c>
      <c r="E7" s="300">
        <v>5</v>
      </c>
      <c r="F7" s="254">
        <v>6</v>
      </c>
      <c r="G7" s="314">
        <v>7</v>
      </c>
      <c r="H7" s="254">
        <v>8</v>
      </c>
      <c r="I7" s="300">
        <v>9</v>
      </c>
      <c r="J7" s="256">
        <v>10</v>
      </c>
      <c r="K7" s="392"/>
    </row>
    <row r="8" spans="1:11">
      <c r="A8" s="315">
        <v>1</v>
      </c>
      <c r="B8" s="316"/>
      <c r="C8" s="316"/>
      <c r="D8" s="317"/>
      <c r="E8" s="318"/>
      <c r="F8" s="319"/>
      <c r="G8" s="417"/>
      <c r="H8" s="316"/>
      <c r="I8" s="316"/>
      <c r="J8" s="320" t="str">
        <f t="shared" ref="J8:J32" si="0">IF(ISBLANK(B8)=TRUE,"",$J$2)</f>
        <v/>
      </c>
      <c r="K8" s="321"/>
    </row>
    <row r="9" spans="1:11">
      <c r="A9" s="315">
        <v>2</v>
      </c>
      <c r="B9" s="316"/>
      <c r="C9" s="316"/>
      <c r="D9" s="317"/>
      <c r="E9" s="318"/>
      <c r="F9" s="319"/>
      <c r="G9" s="417"/>
      <c r="H9" s="316"/>
      <c r="I9" s="316"/>
      <c r="J9" s="320" t="str">
        <f t="shared" si="0"/>
        <v/>
      </c>
      <c r="K9" s="321"/>
    </row>
    <row r="10" spans="1:11">
      <c r="A10" s="315">
        <v>3</v>
      </c>
      <c r="B10" s="316"/>
      <c r="C10" s="316"/>
      <c r="D10" s="317"/>
      <c r="E10" s="318"/>
      <c r="F10" s="319"/>
      <c r="G10" s="417"/>
      <c r="H10" s="316"/>
      <c r="I10" s="316"/>
      <c r="J10" s="320" t="str">
        <f t="shared" si="0"/>
        <v/>
      </c>
      <c r="K10" s="321"/>
    </row>
    <row r="11" spans="1:11">
      <c r="A11" s="315">
        <v>4</v>
      </c>
      <c r="B11" s="316"/>
      <c r="C11" s="316"/>
      <c r="D11" s="317"/>
      <c r="E11" s="318"/>
      <c r="F11" s="319"/>
      <c r="G11" s="417"/>
      <c r="H11" s="316"/>
      <c r="I11" s="316"/>
      <c r="J11" s="320" t="str">
        <f t="shared" si="0"/>
        <v/>
      </c>
      <c r="K11" s="321"/>
    </row>
    <row r="12" spans="1:11">
      <c r="A12" s="315">
        <v>5</v>
      </c>
      <c r="B12" s="316"/>
      <c r="C12" s="316"/>
      <c r="D12" s="317"/>
      <c r="E12" s="318"/>
      <c r="F12" s="319"/>
      <c r="G12" s="417"/>
      <c r="H12" s="316"/>
      <c r="I12" s="316"/>
      <c r="J12" s="320" t="str">
        <f t="shared" si="0"/>
        <v/>
      </c>
      <c r="K12" s="321"/>
    </row>
    <row r="13" spans="1:11">
      <c r="A13" s="315">
        <v>6</v>
      </c>
      <c r="B13" s="316"/>
      <c r="C13" s="316"/>
      <c r="D13" s="317"/>
      <c r="E13" s="318"/>
      <c r="F13" s="319"/>
      <c r="G13" s="417"/>
      <c r="H13" s="316"/>
      <c r="I13" s="316"/>
      <c r="J13" s="320" t="str">
        <f t="shared" si="0"/>
        <v/>
      </c>
      <c r="K13" s="321"/>
    </row>
    <row r="14" spans="1:11">
      <c r="A14" s="315">
        <v>7</v>
      </c>
      <c r="B14" s="316"/>
      <c r="C14" s="316"/>
      <c r="D14" s="317"/>
      <c r="E14" s="318"/>
      <c r="F14" s="319"/>
      <c r="G14" s="417"/>
      <c r="H14" s="316"/>
      <c r="I14" s="316"/>
      <c r="J14" s="320" t="str">
        <f t="shared" si="0"/>
        <v/>
      </c>
      <c r="K14" s="321"/>
    </row>
    <row r="15" spans="1:11">
      <c r="A15" s="315">
        <v>8</v>
      </c>
      <c r="B15" s="316"/>
      <c r="C15" s="316"/>
      <c r="D15" s="317"/>
      <c r="E15" s="318"/>
      <c r="F15" s="319"/>
      <c r="G15" s="417"/>
      <c r="H15" s="316"/>
      <c r="I15" s="316"/>
      <c r="J15" s="320" t="str">
        <f t="shared" si="0"/>
        <v/>
      </c>
      <c r="K15" s="321"/>
    </row>
    <row r="16" spans="1:11">
      <c r="A16" s="315">
        <v>9</v>
      </c>
      <c r="B16" s="316"/>
      <c r="C16" s="316"/>
      <c r="D16" s="317"/>
      <c r="E16" s="318"/>
      <c r="F16" s="319"/>
      <c r="G16" s="417"/>
      <c r="H16" s="316"/>
      <c r="I16" s="316"/>
      <c r="J16" s="320" t="str">
        <f t="shared" si="0"/>
        <v/>
      </c>
      <c r="K16" s="321"/>
    </row>
    <row r="17" spans="1:11">
      <c r="A17" s="315">
        <v>10</v>
      </c>
      <c r="B17" s="316"/>
      <c r="C17" s="316"/>
      <c r="D17" s="317"/>
      <c r="E17" s="318"/>
      <c r="F17" s="319"/>
      <c r="G17" s="417"/>
      <c r="H17" s="316"/>
      <c r="I17" s="316"/>
      <c r="J17" s="320" t="str">
        <f t="shared" si="0"/>
        <v/>
      </c>
      <c r="K17" s="321"/>
    </row>
    <row r="18" spans="1:11">
      <c r="A18" s="315">
        <v>11</v>
      </c>
      <c r="B18" s="316"/>
      <c r="C18" s="316"/>
      <c r="D18" s="317"/>
      <c r="E18" s="318"/>
      <c r="F18" s="319"/>
      <c r="G18" s="417"/>
      <c r="H18" s="316"/>
      <c r="I18" s="316"/>
      <c r="J18" s="320" t="str">
        <f t="shared" si="0"/>
        <v/>
      </c>
      <c r="K18" s="321"/>
    </row>
    <row r="19" spans="1:11">
      <c r="A19" s="315">
        <v>12</v>
      </c>
      <c r="B19" s="316"/>
      <c r="C19" s="316"/>
      <c r="D19" s="317"/>
      <c r="E19" s="318"/>
      <c r="F19" s="319"/>
      <c r="G19" s="417"/>
      <c r="H19" s="316"/>
      <c r="I19" s="316"/>
      <c r="J19" s="320" t="str">
        <f t="shared" si="0"/>
        <v/>
      </c>
      <c r="K19" s="321"/>
    </row>
    <row r="20" spans="1:11">
      <c r="A20" s="315">
        <v>13</v>
      </c>
      <c r="B20" s="316"/>
      <c r="C20" s="316"/>
      <c r="D20" s="317"/>
      <c r="E20" s="318"/>
      <c r="F20" s="319"/>
      <c r="G20" s="417"/>
      <c r="H20" s="316"/>
      <c r="I20" s="316"/>
      <c r="J20" s="320" t="str">
        <f t="shared" si="0"/>
        <v/>
      </c>
      <c r="K20" s="321"/>
    </row>
    <row r="21" spans="1:11">
      <c r="A21" s="315">
        <v>14</v>
      </c>
      <c r="B21" s="316"/>
      <c r="C21" s="316"/>
      <c r="D21" s="317"/>
      <c r="E21" s="318"/>
      <c r="F21" s="319"/>
      <c r="G21" s="417"/>
      <c r="H21" s="316"/>
      <c r="I21" s="316"/>
      <c r="J21" s="320" t="str">
        <f t="shared" si="0"/>
        <v/>
      </c>
      <c r="K21" s="321"/>
    </row>
    <row r="22" spans="1:11">
      <c r="A22" s="315">
        <v>15</v>
      </c>
      <c r="B22" s="316"/>
      <c r="C22" s="316"/>
      <c r="D22" s="317"/>
      <c r="E22" s="318"/>
      <c r="F22" s="319"/>
      <c r="G22" s="417"/>
      <c r="H22" s="316"/>
      <c r="I22" s="316"/>
      <c r="J22" s="320" t="str">
        <f t="shared" si="0"/>
        <v/>
      </c>
      <c r="K22" s="321"/>
    </row>
    <row r="23" spans="1:11">
      <c r="A23" s="315">
        <v>16</v>
      </c>
      <c r="B23" s="316"/>
      <c r="C23" s="316"/>
      <c r="D23" s="317"/>
      <c r="E23" s="318"/>
      <c r="F23" s="319"/>
      <c r="G23" s="417"/>
      <c r="H23" s="316"/>
      <c r="I23" s="316"/>
      <c r="J23" s="320" t="str">
        <f t="shared" si="0"/>
        <v/>
      </c>
      <c r="K23" s="321"/>
    </row>
    <row r="24" spans="1:11">
      <c r="A24" s="315">
        <v>17</v>
      </c>
      <c r="B24" s="316"/>
      <c r="C24" s="316"/>
      <c r="D24" s="317"/>
      <c r="E24" s="318"/>
      <c r="F24" s="319"/>
      <c r="G24" s="417"/>
      <c r="H24" s="316"/>
      <c r="I24" s="316"/>
      <c r="J24" s="320" t="str">
        <f t="shared" si="0"/>
        <v/>
      </c>
      <c r="K24" s="321"/>
    </row>
    <row r="25" spans="1:11">
      <c r="A25" s="315">
        <v>18</v>
      </c>
      <c r="B25" s="316"/>
      <c r="C25" s="316"/>
      <c r="D25" s="317"/>
      <c r="E25" s="318"/>
      <c r="F25" s="319"/>
      <c r="G25" s="417"/>
      <c r="H25" s="316"/>
      <c r="I25" s="316"/>
      <c r="J25" s="320" t="str">
        <f t="shared" si="0"/>
        <v/>
      </c>
      <c r="K25" s="321"/>
    </row>
    <row r="26" spans="1:11">
      <c r="A26" s="315">
        <v>19</v>
      </c>
      <c r="B26" s="316"/>
      <c r="C26" s="316"/>
      <c r="D26" s="317"/>
      <c r="E26" s="318"/>
      <c r="F26" s="319"/>
      <c r="G26" s="417"/>
      <c r="H26" s="316"/>
      <c r="I26" s="316"/>
      <c r="J26" s="320" t="str">
        <f t="shared" si="0"/>
        <v/>
      </c>
      <c r="K26" s="321"/>
    </row>
    <row r="27" spans="1:11">
      <c r="A27" s="315">
        <v>20</v>
      </c>
      <c r="B27" s="316"/>
      <c r="C27" s="316"/>
      <c r="D27" s="317"/>
      <c r="E27" s="318"/>
      <c r="F27" s="319"/>
      <c r="G27" s="417"/>
      <c r="H27" s="316"/>
      <c r="I27" s="316"/>
      <c r="J27" s="320" t="str">
        <f t="shared" si="0"/>
        <v/>
      </c>
      <c r="K27" s="321"/>
    </row>
    <row r="28" spans="1:11">
      <c r="A28" s="315">
        <v>21</v>
      </c>
      <c r="B28" s="316"/>
      <c r="C28" s="316"/>
      <c r="D28" s="317"/>
      <c r="E28" s="318"/>
      <c r="F28" s="319"/>
      <c r="G28" s="417"/>
      <c r="H28" s="316"/>
      <c r="I28" s="316"/>
      <c r="J28" s="320" t="str">
        <f t="shared" si="0"/>
        <v/>
      </c>
      <c r="K28" s="321"/>
    </row>
    <row r="29" spans="1:11">
      <c r="A29" s="315">
        <v>22</v>
      </c>
      <c r="B29" s="316"/>
      <c r="C29" s="316"/>
      <c r="D29" s="317"/>
      <c r="E29" s="318"/>
      <c r="F29" s="319"/>
      <c r="G29" s="417"/>
      <c r="H29" s="316"/>
      <c r="I29" s="316"/>
      <c r="J29" s="320" t="str">
        <f t="shared" si="0"/>
        <v/>
      </c>
      <c r="K29" s="321"/>
    </row>
    <row r="30" spans="1:11">
      <c r="A30" s="315">
        <v>23</v>
      </c>
      <c r="B30" s="316"/>
      <c r="C30" s="316"/>
      <c r="D30" s="317"/>
      <c r="E30" s="318"/>
      <c r="F30" s="319"/>
      <c r="G30" s="417"/>
      <c r="H30" s="316"/>
      <c r="I30" s="316"/>
      <c r="J30" s="320" t="str">
        <f t="shared" si="0"/>
        <v/>
      </c>
      <c r="K30" s="321"/>
    </row>
    <row r="31" spans="1:11">
      <c r="A31" s="315">
        <v>24</v>
      </c>
      <c r="B31" s="316"/>
      <c r="C31" s="316"/>
      <c r="D31" s="317"/>
      <c r="E31" s="318"/>
      <c r="F31" s="319"/>
      <c r="G31" s="417"/>
      <c r="H31" s="316"/>
      <c r="I31" s="316"/>
      <c r="J31" s="320" t="str">
        <f t="shared" si="0"/>
        <v/>
      </c>
      <c r="K31" s="321"/>
    </row>
    <row r="32" spans="1:11">
      <c r="A32" s="315" t="s">
        <v>258</v>
      </c>
      <c r="B32" s="316"/>
      <c r="C32" s="316"/>
      <c r="D32" s="317"/>
      <c r="E32" s="318"/>
      <c r="F32" s="319"/>
      <c r="G32" s="417"/>
      <c r="H32" s="316"/>
      <c r="I32" s="316"/>
      <c r="J32" s="320" t="str">
        <f t="shared" si="0"/>
        <v/>
      </c>
      <c r="K32" s="321"/>
    </row>
    <row r="33" spans="1:11">
      <c r="A33" s="375"/>
      <c r="B33" s="376"/>
      <c r="C33" s="376"/>
      <c r="D33" s="377"/>
      <c r="E33" s="267"/>
      <c r="F33" s="378"/>
      <c r="G33" s="418"/>
      <c r="H33" s="376"/>
      <c r="I33" s="376"/>
      <c r="J33" s="379"/>
      <c r="K33" s="321"/>
    </row>
    <row r="34" spans="1:11" ht="36.75" customHeight="1">
      <c r="A34" s="705" t="s">
        <v>541</v>
      </c>
      <c r="B34" s="746"/>
      <c r="C34" s="746"/>
      <c r="D34" s="746"/>
      <c r="E34" s="746"/>
      <c r="F34" s="746"/>
      <c r="G34" s="746"/>
      <c r="H34" s="746"/>
      <c r="I34" s="746"/>
      <c r="J34" s="747"/>
      <c r="K34" s="321"/>
    </row>
    <row r="35" spans="1:11" ht="34.5" customHeight="1">
      <c r="A35" s="742" t="s">
        <v>581</v>
      </c>
      <c r="B35" s="743"/>
      <c r="C35" s="743"/>
      <c r="D35" s="743"/>
      <c r="E35" s="743"/>
      <c r="F35" s="743"/>
      <c r="G35" s="743"/>
      <c r="H35" s="743"/>
      <c r="I35" s="743"/>
      <c r="J35" s="268"/>
    </row>
    <row r="36" spans="1:11">
      <c r="A36" s="742"/>
      <c r="B36" s="743"/>
      <c r="C36" s="743"/>
      <c r="D36" s="743"/>
      <c r="E36" s="743"/>
      <c r="F36" s="743"/>
      <c r="G36" s="743"/>
      <c r="H36" s="743"/>
      <c r="I36" s="743"/>
      <c r="J36" s="268"/>
    </row>
    <row r="37" spans="1:11" ht="17.25">
      <c r="A37" s="744" t="s">
        <v>542</v>
      </c>
      <c r="B37" s="745"/>
      <c r="C37" s="745"/>
      <c r="D37" s="745"/>
      <c r="E37" s="745"/>
      <c r="F37" s="745"/>
      <c r="G37" s="745"/>
      <c r="H37" s="745"/>
      <c r="I37" s="745"/>
      <c r="J37" s="268"/>
    </row>
    <row r="38" spans="1:11">
      <c r="A38" s="266"/>
      <c r="B38" s="322" t="s">
        <v>93</v>
      </c>
      <c r="C38" s="267"/>
      <c r="D38" s="267"/>
      <c r="E38" s="267"/>
      <c r="F38" s="267"/>
      <c r="G38" s="267"/>
      <c r="H38" s="267"/>
      <c r="I38" s="267"/>
      <c r="J38" s="268"/>
    </row>
    <row r="39" spans="1:11">
      <c r="A39" s="266"/>
      <c r="B39" s="267"/>
      <c r="C39" s="270"/>
      <c r="D39" s="270"/>
      <c r="E39" s="267"/>
      <c r="F39" s="270"/>
      <c r="G39" s="270"/>
      <c r="H39" s="267"/>
      <c r="I39" s="267"/>
      <c r="J39" s="268"/>
    </row>
    <row r="40" spans="1:11">
      <c r="A40" s="266"/>
      <c r="B40" s="267"/>
      <c r="C40" s="701" t="s">
        <v>248</v>
      </c>
      <c r="D40" s="701"/>
      <c r="E40" s="267"/>
      <c r="F40" s="702" t="s">
        <v>387</v>
      </c>
      <c r="G40" s="702"/>
      <c r="H40" s="702"/>
      <c r="I40" s="267"/>
      <c r="J40" s="268"/>
    </row>
    <row r="41" spans="1:11" ht="15.75" thickBot="1">
      <c r="A41" s="273"/>
      <c r="B41" s="274"/>
      <c r="C41" s="704" t="s">
        <v>123</v>
      </c>
      <c r="D41" s="704"/>
      <c r="E41" s="274"/>
      <c r="F41" s="736"/>
      <c r="G41" s="736"/>
      <c r="H41" s="736"/>
      <c r="I41" s="274"/>
      <c r="J41" s="276"/>
    </row>
  </sheetData>
  <sheetProtection formatCells="0" formatColumns="0" formatRows="0" insertColumns="0" insertRows="0" insertHyperlinks="0" deleteColumns="0" deleteRows="0" sort="0" autoFilter="0" pivotTables="0"/>
  <mergeCells count="9">
    <mergeCell ref="C40:D40"/>
    <mergeCell ref="F40:H41"/>
    <mergeCell ref="C41:D41"/>
    <mergeCell ref="A4:C4"/>
    <mergeCell ref="A1:G1"/>
    <mergeCell ref="A2:D2"/>
    <mergeCell ref="A35:I36"/>
    <mergeCell ref="A37:I37"/>
    <mergeCell ref="A34:J34"/>
  </mergeCells>
  <dataValidations count="4">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8:D33">
      <formula1>11</formula1>
    </dataValidation>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F8:F33"/>
    <dataValidation type="date" allowBlank="1" showInputMessage="1" showErrorMessage="1" prompt="დღე/თვე/წელი" sqref="K1">
      <formula1>40909</formula1>
      <formula2>41640</formula2>
    </dataValidation>
    <dataValidation type="list" allowBlank="1" showInputMessage="1" showErrorMessage="1" errorTitle="ბანკის ველის შევსების წესი" error="აირჩიეთ ჩამოთვლილთაგან ერთ-ერთი ბანკი" sqref="G8:G33">
      <formula1>"ვითიბი, ინვესტბანკი, კორ სტანდარტ ბანკი, ზირაათბანკი, ბანკი ქართუ, საქართველოს ბანკი, ბითიეი, თიბისი, ლიბერთი, პროკრედიტ ბანკი, ბანკი რესპუბლიკა, პრივატბანკი, ბაზისბანკი, პროგრეს ბანკი, ხალიკ ბანკი, კონსტანტა, ეიჩესბისი, აზერბ. საქართვ, კავკ. განვი. ბანკი"</formula1>
    </dataValidation>
  </dataValidations>
  <pageMargins left="0.118110236220472" right="0.118110236220472" top="0.35433070866141703" bottom="0.35433070866141703" header="0.31496062992126" footer="0.31496062992126"/>
  <pageSetup paperSize="9" scale="80" fitToHeight="0"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2"/>
  <sheetViews>
    <sheetView showGridLines="0" tabSelected="1" view="pageBreakPreview" topLeftCell="A22" zoomScale="80" zoomScaleNormal="100" zoomScaleSheetLayoutView="80" workbookViewId="0">
      <selection activeCell="A37" sqref="A37:K37"/>
    </sheetView>
  </sheetViews>
  <sheetFormatPr defaultColWidth="9.140625" defaultRowHeight="12.75"/>
  <cols>
    <col min="1" max="1" width="3.42578125" style="398" bestFit="1" customWidth="1"/>
    <col min="2" max="2" width="23.140625" style="398" customWidth="1"/>
    <col min="3" max="3" width="12.5703125" style="398" customWidth="1"/>
    <col min="4" max="4" width="30.85546875" style="398" customWidth="1"/>
    <col min="5" max="6" width="17.7109375" style="398" customWidth="1"/>
    <col min="7" max="7" width="15.7109375" style="398" bestFit="1" customWidth="1"/>
    <col min="8" max="8" width="9.7109375" style="398" customWidth="1"/>
    <col min="9" max="9" width="20.85546875" style="398" customWidth="1"/>
    <col min="10" max="10" width="13.85546875" style="398" bestFit="1" customWidth="1"/>
    <col min="11" max="11" width="19.42578125" style="398" bestFit="1" customWidth="1"/>
    <col min="12" max="16384" width="9.140625" style="398"/>
  </cols>
  <sheetData>
    <row r="1" spans="1:11" ht="12.75" customHeight="1">
      <c r="A1" s="710" t="s">
        <v>543</v>
      </c>
      <c r="B1" s="711"/>
      <c r="C1" s="711"/>
      <c r="D1" s="711"/>
      <c r="E1" s="711"/>
      <c r="F1" s="711"/>
      <c r="G1" s="711"/>
      <c r="H1" s="711"/>
      <c r="I1" s="323"/>
      <c r="J1" s="397"/>
      <c r="K1" s="397" t="s">
        <v>364</v>
      </c>
    </row>
    <row r="2" spans="1:11">
      <c r="A2" s="740" t="s">
        <v>583</v>
      </c>
      <c r="B2" s="741"/>
      <c r="C2" s="741"/>
      <c r="D2" s="741"/>
      <c r="E2" s="397"/>
      <c r="F2" s="397"/>
      <c r="G2" s="397"/>
      <c r="H2" s="397"/>
      <c r="I2" s="397"/>
      <c r="J2" s="397"/>
      <c r="K2" s="399"/>
    </row>
    <row r="3" spans="1:11">
      <c r="A3" s="400"/>
      <c r="B3" s="397"/>
      <c r="C3" s="397"/>
      <c r="D3" s="397"/>
      <c r="E3" s="397"/>
      <c r="F3" s="397"/>
      <c r="G3" s="397"/>
      <c r="H3" s="397"/>
      <c r="I3" s="397"/>
      <c r="J3" s="397"/>
      <c r="K3" s="397"/>
    </row>
    <row r="4" spans="1:11" ht="15">
      <c r="A4" s="330" t="s">
        <v>254</v>
      </c>
      <c r="B4" s="331"/>
      <c r="C4" s="331"/>
      <c r="D4" s="748">
        <f>'ფორმა N1'!D4</f>
        <v>0</v>
      </c>
      <c r="E4" s="748"/>
      <c r="F4" s="748"/>
      <c r="G4" s="748"/>
      <c r="H4" s="748"/>
      <c r="I4" s="748"/>
      <c r="J4" s="748"/>
      <c r="K4" s="749"/>
    </row>
    <row r="5" spans="1:11" ht="13.5" thickBot="1">
      <c r="A5" s="401"/>
      <c r="B5" s="402"/>
      <c r="C5" s="402"/>
      <c r="D5" s="402"/>
      <c r="E5" s="402"/>
      <c r="F5" s="402"/>
      <c r="G5" s="402"/>
      <c r="H5" s="402"/>
      <c r="I5" s="402"/>
      <c r="J5" s="402"/>
      <c r="K5" s="403"/>
    </row>
    <row r="6" spans="1:11" ht="25.5" customHeight="1" thickBot="1">
      <c r="A6" s="758" t="s">
        <v>64</v>
      </c>
      <c r="B6" s="750" t="s">
        <v>445</v>
      </c>
      <c r="C6" s="750" t="s">
        <v>446</v>
      </c>
      <c r="D6" s="750" t="s">
        <v>450</v>
      </c>
      <c r="E6" s="750" t="s">
        <v>421</v>
      </c>
      <c r="F6" s="750" t="s">
        <v>422</v>
      </c>
      <c r="G6" s="750" t="s">
        <v>544</v>
      </c>
      <c r="H6" s="752" t="s">
        <v>203</v>
      </c>
      <c r="I6" s="754" t="s">
        <v>420</v>
      </c>
      <c r="J6" s="752"/>
      <c r="K6" s="750" t="s">
        <v>364</v>
      </c>
    </row>
    <row r="7" spans="1:11" ht="21.75" customHeight="1" thickBot="1">
      <c r="A7" s="759"/>
      <c r="B7" s="751"/>
      <c r="C7" s="751"/>
      <c r="D7" s="751"/>
      <c r="E7" s="751"/>
      <c r="F7" s="751"/>
      <c r="G7" s="751"/>
      <c r="H7" s="753"/>
      <c r="I7" s="324" t="s">
        <v>545</v>
      </c>
      <c r="J7" s="325" t="s">
        <v>423</v>
      </c>
      <c r="K7" s="751"/>
    </row>
    <row r="8" spans="1:11" ht="13.5" thickBot="1">
      <c r="A8" s="326">
        <v>1</v>
      </c>
      <c r="B8" s="327">
        <v>2</v>
      </c>
      <c r="C8" s="327">
        <v>3</v>
      </c>
      <c r="D8" s="327">
        <v>4</v>
      </c>
      <c r="E8" s="327">
        <v>5</v>
      </c>
      <c r="F8" s="327">
        <v>6</v>
      </c>
      <c r="G8" s="327">
        <v>7</v>
      </c>
      <c r="H8" s="327">
        <v>8</v>
      </c>
      <c r="I8" s="327">
        <v>9</v>
      </c>
      <c r="J8" s="327">
        <v>10</v>
      </c>
      <c r="K8" s="327">
        <v>11</v>
      </c>
    </row>
    <row r="9" spans="1:11">
      <c r="A9" s="404">
        <v>1</v>
      </c>
      <c r="B9" s="405"/>
      <c r="C9" s="405"/>
      <c r="D9" s="405"/>
      <c r="E9" s="405"/>
      <c r="F9" s="405"/>
      <c r="G9" s="406" t="str">
        <f t="shared" ref="G9:G33" si="0">IF(ISBLANK(B9),"",E9-F9)</f>
        <v/>
      </c>
      <c r="H9" s="407"/>
      <c r="I9" s="405"/>
      <c r="J9" s="405"/>
      <c r="K9" s="408" t="str">
        <f t="shared" ref="K9:K33" si="1">IF(ISBLANK(B9),"",$K$2)</f>
        <v/>
      </c>
    </row>
    <row r="10" spans="1:11">
      <c r="A10" s="409">
        <v>2</v>
      </c>
      <c r="B10" s="410"/>
      <c r="C10" s="410"/>
      <c r="D10" s="410"/>
      <c r="E10" s="410"/>
      <c r="F10" s="410"/>
      <c r="G10" s="411" t="str">
        <f t="shared" si="0"/>
        <v/>
      </c>
      <c r="H10" s="412"/>
      <c r="I10" s="410"/>
      <c r="J10" s="410"/>
      <c r="K10" s="413" t="str">
        <f t="shared" si="1"/>
        <v/>
      </c>
    </row>
    <row r="11" spans="1:11">
      <c r="A11" s="409">
        <v>3</v>
      </c>
      <c r="B11" s="410"/>
      <c r="C11" s="410"/>
      <c r="D11" s="410"/>
      <c r="E11" s="410"/>
      <c r="F11" s="410"/>
      <c r="G11" s="411" t="str">
        <f t="shared" si="0"/>
        <v/>
      </c>
      <c r="H11" s="412"/>
      <c r="I11" s="410"/>
      <c r="J11" s="410"/>
      <c r="K11" s="413" t="str">
        <f t="shared" si="1"/>
        <v/>
      </c>
    </row>
    <row r="12" spans="1:11">
      <c r="A12" s="409">
        <v>4</v>
      </c>
      <c r="B12" s="410"/>
      <c r="C12" s="410"/>
      <c r="D12" s="410"/>
      <c r="E12" s="410"/>
      <c r="F12" s="410"/>
      <c r="G12" s="411" t="str">
        <f t="shared" si="0"/>
        <v/>
      </c>
      <c r="H12" s="412"/>
      <c r="I12" s="410"/>
      <c r="J12" s="410"/>
      <c r="K12" s="413" t="str">
        <f t="shared" si="1"/>
        <v/>
      </c>
    </row>
    <row r="13" spans="1:11">
      <c r="A13" s="409">
        <v>5</v>
      </c>
      <c r="B13" s="410"/>
      <c r="C13" s="410"/>
      <c r="D13" s="410"/>
      <c r="E13" s="410"/>
      <c r="F13" s="410"/>
      <c r="G13" s="411" t="str">
        <f t="shared" si="0"/>
        <v/>
      </c>
      <c r="H13" s="412"/>
      <c r="I13" s="410"/>
      <c r="J13" s="410"/>
      <c r="K13" s="413" t="str">
        <f t="shared" si="1"/>
        <v/>
      </c>
    </row>
    <row r="14" spans="1:11">
      <c r="A14" s="409">
        <v>6</v>
      </c>
      <c r="B14" s="410"/>
      <c r="C14" s="410"/>
      <c r="D14" s="410"/>
      <c r="E14" s="410"/>
      <c r="F14" s="410"/>
      <c r="G14" s="411" t="str">
        <f t="shared" si="0"/>
        <v/>
      </c>
      <c r="H14" s="412"/>
      <c r="I14" s="410"/>
      <c r="J14" s="410"/>
      <c r="K14" s="413" t="str">
        <f t="shared" si="1"/>
        <v/>
      </c>
    </row>
    <row r="15" spans="1:11">
      <c r="A15" s="409">
        <v>7</v>
      </c>
      <c r="B15" s="410"/>
      <c r="C15" s="410"/>
      <c r="D15" s="410"/>
      <c r="E15" s="410"/>
      <c r="F15" s="410"/>
      <c r="G15" s="411" t="str">
        <f t="shared" si="0"/>
        <v/>
      </c>
      <c r="H15" s="412"/>
      <c r="I15" s="410"/>
      <c r="J15" s="410"/>
      <c r="K15" s="413" t="str">
        <f t="shared" si="1"/>
        <v/>
      </c>
    </row>
    <row r="16" spans="1:11">
      <c r="A16" s="409">
        <v>8</v>
      </c>
      <c r="B16" s="410"/>
      <c r="C16" s="410"/>
      <c r="D16" s="410"/>
      <c r="E16" s="410"/>
      <c r="F16" s="410"/>
      <c r="G16" s="411" t="str">
        <f t="shared" si="0"/>
        <v/>
      </c>
      <c r="H16" s="412"/>
      <c r="I16" s="410"/>
      <c r="J16" s="410"/>
      <c r="K16" s="413" t="str">
        <f t="shared" si="1"/>
        <v/>
      </c>
    </row>
    <row r="17" spans="1:11">
      <c r="A17" s="409">
        <v>9</v>
      </c>
      <c r="B17" s="410"/>
      <c r="C17" s="410"/>
      <c r="D17" s="410"/>
      <c r="E17" s="410"/>
      <c r="F17" s="410"/>
      <c r="G17" s="411" t="str">
        <f t="shared" si="0"/>
        <v/>
      </c>
      <c r="H17" s="412"/>
      <c r="I17" s="410"/>
      <c r="J17" s="410"/>
      <c r="K17" s="413" t="str">
        <f t="shared" si="1"/>
        <v/>
      </c>
    </row>
    <row r="18" spans="1:11">
      <c r="A18" s="409">
        <v>10</v>
      </c>
      <c r="B18" s="410"/>
      <c r="C18" s="410"/>
      <c r="D18" s="410"/>
      <c r="E18" s="410"/>
      <c r="F18" s="410"/>
      <c r="G18" s="411" t="str">
        <f t="shared" si="0"/>
        <v/>
      </c>
      <c r="H18" s="412"/>
      <c r="I18" s="410"/>
      <c r="J18" s="410"/>
      <c r="K18" s="413" t="str">
        <f t="shared" si="1"/>
        <v/>
      </c>
    </row>
    <row r="19" spans="1:11">
      <c r="A19" s="409">
        <v>11</v>
      </c>
      <c r="B19" s="410"/>
      <c r="C19" s="410"/>
      <c r="D19" s="410"/>
      <c r="E19" s="410"/>
      <c r="F19" s="410"/>
      <c r="G19" s="411" t="str">
        <f t="shared" si="0"/>
        <v/>
      </c>
      <c r="H19" s="412"/>
      <c r="I19" s="410"/>
      <c r="J19" s="410"/>
      <c r="K19" s="413" t="str">
        <f t="shared" si="1"/>
        <v/>
      </c>
    </row>
    <row r="20" spans="1:11">
      <c r="A20" s="409">
        <v>12</v>
      </c>
      <c r="B20" s="410"/>
      <c r="C20" s="410"/>
      <c r="D20" s="410"/>
      <c r="E20" s="410"/>
      <c r="F20" s="410"/>
      <c r="G20" s="411" t="str">
        <f t="shared" si="0"/>
        <v/>
      </c>
      <c r="H20" s="412"/>
      <c r="I20" s="410"/>
      <c r="J20" s="410"/>
      <c r="K20" s="413" t="str">
        <f t="shared" si="1"/>
        <v/>
      </c>
    </row>
    <row r="21" spans="1:11">
      <c r="A21" s="409">
        <v>13</v>
      </c>
      <c r="B21" s="410"/>
      <c r="C21" s="410"/>
      <c r="D21" s="410"/>
      <c r="E21" s="410"/>
      <c r="F21" s="410"/>
      <c r="G21" s="411" t="str">
        <f t="shared" si="0"/>
        <v/>
      </c>
      <c r="H21" s="412"/>
      <c r="I21" s="410"/>
      <c r="J21" s="410"/>
      <c r="K21" s="413" t="str">
        <f t="shared" si="1"/>
        <v/>
      </c>
    </row>
    <row r="22" spans="1:11">
      <c r="A22" s="409">
        <v>14</v>
      </c>
      <c r="B22" s="410"/>
      <c r="C22" s="410"/>
      <c r="D22" s="410"/>
      <c r="E22" s="410"/>
      <c r="F22" s="410"/>
      <c r="G22" s="411" t="str">
        <f t="shared" si="0"/>
        <v/>
      </c>
      <c r="H22" s="412"/>
      <c r="I22" s="410"/>
      <c r="J22" s="410"/>
      <c r="K22" s="413" t="str">
        <f t="shared" si="1"/>
        <v/>
      </c>
    </row>
    <row r="23" spans="1:11">
      <c r="A23" s="409">
        <v>15</v>
      </c>
      <c r="B23" s="410"/>
      <c r="C23" s="410"/>
      <c r="D23" s="410"/>
      <c r="E23" s="410"/>
      <c r="F23" s="410"/>
      <c r="G23" s="411" t="str">
        <f t="shared" si="0"/>
        <v/>
      </c>
      <c r="H23" s="412"/>
      <c r="I23" s="410"/>
      <c r="J23" s="410"/>
      <c r="K23" s="413" t="str">
        <f t="shared" si="1"/>
        <v/>
      </c>
    </row>
    <row r="24" spans="1:11">
      <c r="A24" s="409">
        <v>16</v>
      </c>
      <c r="B24" s="410"/>
      <c r="C24" s="410"/>
      <c r="D24" s="410"/>
      <c r="E24" s="410"/>
      <c r="F24" s="410"/>
      <c r="G24" s="411" t="str">
        <f t="shared" si="0"/>
        <v/>
      </c>
      <c r="H24" s="412"/>
      <c r="I24" s="410"/>
      <c r="J24" s="410"/>
      <c r="K24" s="413" t="str">
        <f t="shared" si="1"/>
        <v/>
      </c>
    </row>
    <row r="25" spans="1:11">
      <c r="A25" s="409">
        <v>17</v>
      </c>
      <c r="B25" s="410"/>
      <c r="C25" s="410"/>
      <c r="D25" s="410"/>
      <c r="E25" s="410"/>
      <c r="F25" s="410"/>
      <c r="G25" s="411" t="str">
        <f t="shared" si="0"/>
        <v/>
      </c>
      <c r="H25" s="412"/>
      <c r="I25" s="410"/>
      <c r="J25" s="410"/>
      <c r="K25" s="413" t="str">
        <f t="shared" si="1"/>
        <v/>
      </c>
    </row>
    <row r="26" spans="1:11">
      <c r="A26" s="409">
        <v>18</v>
      </c>
      <c r="B26" s="410"/>
      <c r="C26" s="410"/>
      <c r="D26" s="410"/>
      <c r="E26" s="410"/>
      <c r="F26" s="410"/>
      <c r="G26" s="411" t="str">
        <f t="shared" si="0"/>
        <v/>
      </c>
      <c r="H26" s="412"/>
      <c r="I26" s="410"/>
      <c r="J26" s="410"/>
      <c r="K26" s="413" t="str">
        <f t="shared" si="1"/>
        <v/>
      </c>
    </row>
    <row r="27" spans="1:11">
      <c r="A27" s="409">
        <v>19</v>
      </c>
      <c r="B27" s="410"/>
      <c r="C27" s="410"/>
      <c r="D27" s="410"/>
      <c r="E27" s="410"/>
      <c r="F27" s="410"/>
      <c r="G27" s="411" t="str">
        <f t="shared" si="0"/>
        <v/>
      </c>
      <c r="H27" s="412"/>
      <c r="I27" s="410"/>
      <c r="J27" s="410"/>
      <c r="K27" s="413" t="str">
        <f t="shared" si="1"/>
        <v/>
      </c>
    </row>
    <row r="28" spans="1:11">
      <c r="A28" s="409">
        <v>20</v>
      </c>
      <c r="B28" s="410"/>
      <c r="C28" s="410"/>
      <c r="D28" s="410"/>
      <c r="E28" s="410"/>
      <c r="F28" s="410"/>
      <c r="G28" s="411" t="str">
        <f t="shared" si="0"/>
        <v/>
      </c>
      <c r="H28" s="412"/>
      <c r="I28" s="410"/>
      <c r="J28" s="410"/>
      <c r="K28" s="413" t="str">
        <f t="shared" si="1"/>
        <v/>
      </c>
    </row>
    <row r="29" spans="1:11">
      <c r="A29" s="409">
        <v>21</v>
      </c>
      <c r="B29" s="410"/>
      <c r="C29" s="410"/>
      <c r="D29" s="410"/>
      <c r="E29" s="410"/>
      <c r="F29" s="410"/>
      <c r="G29" s="411" t="str">
        <f t="shared" si="0"/>
        <v/>
      </c>
      <c r="H29" s="412"/>
      <c r="I29" s="410"/>
      <c r="J29" s="410"/>
      <c r="K29" s="413" t="str">
        <f t="shared" si="1"/>
        <v/>
      </c>
    </row>
    <row r="30" spans="1:11">
      <c r="A30" s="409">
        <v>22</v>
      </c>
      <c r="B30" s="410"/>
      <c r="C30" s="410"/>
      <c r="D30" s="410"/>
      <c r="E30" s="410"/>
      <c r="F30" s="410"/>
      <c r="G30" s="411" t="str">
        <f t="shared" si="0"/>
        <v/>
      </c>
      <c r="H30" s="412"/>
      <c r="I30" s="410"/>
      <c r="J30" s="410"/>
      <c r="K30" s="413" t="str">
        <f t="shared" si="1"/>
        <v/>
      </c>
    </row>
    <row r="31" spans="1:11">
      <c r="A31" s="409">
        <v>23</v>
      </c>
      <c r="B31" s="410"/>
      <c r="C31" s="410"/>
      <c r="D31" s="410"/>
      <c r="E31" s="410"/>
      <c r="F31" s="410"/>
      <c r="G31" s="411" t="str">
        <f t="shared" si="0"/>
        <v/>
      </c>
      <c r="H31" s="412"/>
      <c r="I31" s="410"/>
      <c r="J31" s="410"/>
      <c r="K31" s="413" t="str">
        <f t="shared" si="1"/>
        <v/>
      </c>
    </row>
    <row r="32" spans="1:11">
      <c r="A32" s="409">
        <v>24</v>
      </c>
      <c r="B32" s="410"/>
      <c r="C32" s="410"/>
      <c r="D32" s="410"/>
      <c r="E32" s="410"/>
      <c r="F32" s="410"/>
      <c r="G32" s="411" t="str">
        <f t="shared" si="0"/>
        <v/>
      </c>
      <c r="H32" s="412"/>
      <c r="I32" s="410"/>
      <c r="J32" s="410"/>
      <c r="K32" s="413" t="str">
        <f t="shared" si="1"/>
        <v/>
      </c>
    </row>
    <row r="33" spans="1:11">
      <c r="A33" s="409" t="s">
        <v>256</v>
      </c>
      <c r="B33" s="410"/>
      <c r="C33" s="410"/>
      <c r="D33" s="410"/>
      <c r="E33" s="410"/>
      <c r="F33" s="410"/>
      <c r="G33" s="411" t="str">
        <f t="shared" si="0"/>
        <v/>
      </c>
      <c r="H33" s="412"/>
      <c r="I33" s="410"/>
      <c r="J33" s="410"/>
      <c r="K33" s="413" t="str">
        <f t="shared" si="1"/>
        <v/>
      </c>
    </row>
    <row r="34" spans="1:11">
      <c r="A34" s="414"/>
      <c r="B34" s="415"/>
      <c r="C34" s="415"/>
      <c r="D34" s="415"/>
      <c r="E34" s="415"/>
      <c r="F34" s="415"/>
      <c r="G34" s="415"/>
      <c r="H34" s="415"/>
      <c r="I34" s="415"/>
      <c r="J34" s="415"/>
      <c r="K34" s="416"/>
    </row>
    <row r="35" spans="1:11" ht="35.25" customHeight="1">
      <c r="A35" s="714" t="s">
        <v>582</v>
      </c>
      <c r="B35" s="715"/>
      <c r="C35" s="715"/>
      <c r="D35" s="715"/>
      <c r="E35" s="715"/>
      <c r="F35" s="715"/>
      <c r="G35" s="715"/>
      <c r="H35" s="715"/>
      <c r="I35" s="715"/>
      <c r="J35" s="715"/>
      <c r="K35" s="716"/>
    </row>
    <row r="36" spans="1:11" ht="40.5" customHeight="1">
      <c r="A36" s="755" t="s">
        <v>584</v>
      </c>
      <c r="B36" s="756"/>
      <c r="C36" s="756"/>
      <c r="D36" s="756"/>
      <c r="E36" s="756"/>
      <c r="F36" s="756"/>
      <c r="G36" s="756"/>
      <c r="H36" s="756"/>
      <c r="I36" s="756"/>
      <c r="J36" s="756"/>
      <c r="K36" s="757"/>
    </row>
    <row r="37" spans="1:11" ht="19.5" customHeight="1">
      <c r="A37" s="714" t="s">
        <v>588</v>
      </c>
      <c r="B37" s="715"/>
      <c r="C37" s="715"/>
      <c r="D37" s="715"/>
      <c r="E37" s="715"/>
      <c r="F37" s="715"/>
      <c r="G37" s="715"/>
      <c r="H37" s="715"/>
      <c r="I37" s="715"/>
      <c r="J37" s="715"/>
      <c r="K37" s="716"/>
    </row>
    <row r="38" spans="1:11" ht="35.25" customHeight="1">
      <c r="A38" s="714" t="s">
        <v>546</v>
      </c>
      <c r="B38" s="715"/>
      <c r="C38" s="715"/>
      <c r="D38" s="715"/>
      <c r="E38" s="715"/>
      <c r="F38" s="715"/>
      <c r="G38" s="715"/>
      <c r="H38" s="715"/>
      <c r="I38" s="715"/>
      <c r="J38" s="715"/>
      <c r="K38" s="716"/>
    </row>
    <row r="39" spans="1:11" s="269" customFormat="1" ht="15">
      <c r="A39" s="266"/>
      <c r="B39" s="322" t="s">
        <v>93</v>
      </c>
      <c r="C39" s="267"/>
      <c r="D39" s="267"/>
      <c r="E39" s="267"/>
      <c r="F39" s="267"/>
      <c r="G39" s="267"/>
      <c r="H39" s="267"/>
      <c r="I39" s="267"/>
      <c r="J39" s="267"/>
      <c r="K39" s="268"/>
    </row>
    <row r="40" spans="1:11" s="269" customFormat="1" ht="15">
      <c r="A40" s="266"/>
      <c r="B40" s="267"/>
      <c r="C40" s="270"/>
      <c r="D40" s="270"/>
      <c r="E40" s="267"/>
      <c r="F40" s="270"/>
      <c r="G40" s="270"/>
      <c r="H40" s="270"/>
      <c r="I40" s="267"/>
      <c r="J40" s="267"/>
      <c r="K40" s="268"/>
    </row>
    <row r="41" spans="1:11" s="269" customFormat="1" ht="15" customHeight="1">
      <c r="A41" s="266"/>
      <c r="B41" s="267"/>
      <c r="C41" s="701" t="s">
        <v>248</v>
      </c>
      <c r="D41" s="701"/>
      <c r="E41" s="267"/>
      <c r="F41" s="702" t="s">
        <v>387</v>
      </c>
      <c r="G41" s="702"/>
      <c r="H41" s="702"/>
      <c r="I41" s="267"/>
      <c r="J41" s="267"/>
      <c r="K41" s="268"/>
    </row>
    <row r="42" spans="1:11" s="269" customFormat="1" ht="15.75" thickBot="1">
      <c r="A42" s="273"/>
      <c r="B42" s="274"/>
      <c r="C42" s="704" t="s">
        <v>123</v>
      </c>
      <c r="D42" s="704"/>
      <c r="E42" s="274"/>
      <c r="F42" s="736"/>
      <c r="G42" s="736"/>
      <c r="H42" s="736"/>
      <c r="I42" s="274"/>
      <c r="J42" s="274"/>
      <c r="K42" s="276"/>
    </row>
  </sheetData>
  <mergeCells count="20">
    <mergeCell ref="A1:H1"/>
    <mergeCell ref="A2:D2"/>
    <mergeCell ref="A6:A7"/>
    <mergeCell ref="B6:B7"/>
    <mergeCell ref="C6:C7"/>
    <mergeCell ref="D6:D7"/>
    <mergeCell ref="E6:E7"/>
    <mergeCell ref="F6:F7"/>
    <mergeCell ref="C41:D41"/>
    <mergeCell ref="F41:H42"/>
    <mergeCell ref="C42:D42"/>
    <mergeCell ref="D4:K4"/>
    <mergeCell ref="G6:G7"/>
    <mergeCell ref="H6:H7"/>
    <mergeCell ref="I6:J6"/>
    <mergeCell ref="K6:K7"/>
    <mergeCell ref="A36:K36"/>
    <mergeCell ref="A37:K37"/>
    <mergeCell ref="A38:K38"/>
    <mergeCell ref="A35:K35"/>
  </mergeCells>
  <dataValidations count="2">
    <dataValidation type="date"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H9:H33">
      <formula1>40544</formula1>
      <formula2>41640</formula2>
    </dataValidation>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9:D33">
      <formula1>11</formula1>
    </dataValidation>
  </dataValidations>
  <pageMargins left="0.118110236220472" right="0.118110236220472" top="0.35433070866141703" bottom="0.35433070866141703" header="0.31496062992126" footer="0.31496062992126"/>
  <pageSetup paperSize="9" scale="79" fitToHeight="0"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G733"/>
  <sheetViews>
    <sheetView workbookViewId="0">
      <selection activeCell="E13" sqref="E13"/>
    </sheetView>
  </sheetViews>
  <sheetFormatPr defaultRowHeight="12.75"/>
  <cols>
    <col min="3" max="3" width="74.5703125" bestFit="1" customWidth="1"/>
    <col min="5" max="5" width="29" bestFit="1" customWidth="1"/>
  </cols>
  <sheetData>
    <row r="1" spans="1:7">
      <c r="A1" t="s">
        <v>203</v>
      </c>
      <c r="C1" t="s">
        <v>183</v>
      </c>
      <c r="E1" t="s">
        <v>208</v>
      </c>
      <c r="G1" t="s">
        <v>217</v>
      </c>
    </row>
    <row r="2" spans="1:7" ht="15">
      <c r="A2" s="58">
        <v>40907</v>
      </c>
      <c r="C2" t="s">
        <v>184</v>
      </c>
      <c r="E2" t="s">
        <v>212</v>
      </c>
      <c r="G2" s="59" t="s">
        <v>218</v>
      </c>
    </row>
    <row r="3" spans="1:7" ht="15">
      <c r="A3" s="58">
        <v>40908</v>
      </c>
      <c r="C3" t="s">
        <v>185</v>
      </c>
      <c r="E3" t="s">
        <v>213</v>
      </c>
      <c r="G3" s="59" t="s">
        <v>219</v>
      </c>
    </row>
    <row r="4" spans="1:7" ht="15">
      <c r="A4" s="58">
        <v>40909</v>
      </c>
      <c r="C4" t="s">
        <v>186</v>
      </c>
      <c r="E4" t="s">
        <v>214</v>
      </c>
      <c r="G4" s="59" t="s">
        <v>220</v>
      </c>
    </row>
    <row r="5" spans="1:7">
      <c r="A5" s="58">
        <v>40910</v>
      </c>
      <c r="C5" t="s">
        <v>187</v>
      </c>
      <c r="E5" t="s">
        <v>215</v>
      </c>
    </row>
    <row r="6" spans="1:7">
      <c r="A6" s="58">
        <v>40911</v>
      </c>
      <c r="C6" t="s">
        <v>188</v>
      </c>
    </row>
    <row r="7" spans="1:7">
      <c r="A7" s="58">
        <v>40912</v>
      </c>
      <c r="C7" t="s">
        <v>189</v>
      </c>
    </row>
    <row r="8" spans="1:7">
      <c r="A8" s="58">
        <v>40913</v>
      </c>
      <c r="C8" t="s">
        <v>190</v>
      </c>
    </row>
    <row r="9" spans="1:7">
      <c r="A9" s="58">
        <v>40914</v>
      </c>
      <c r="C9" t="s">
        <v>191</v>
      </c>
    </row>
    <row r="10" spans="1:7">
      <c r="A10" s="58">
        <v>40915</v>
      </c>
      <c r="C10" t="s">
        <v>192</v>
      </c>
    </row>
    <row r="11" spans="1:7">
      <c r="A11" s="58">
        <v>40916</v>
      </c>
      <c r="C11" t="s">
        <v>193</v>
      </c>
    </row>
    <row r="12" spans="1:7">
      <c r="A12" s="58">
        <v>40917</v>
      </c>
      <c r="C12" t="s">
        <v>194</v>
      </c>
    </row>
    <row r="13" spans="1:7">
      <c r="A13" s="58">
        <v>40918</v>
      </c>
      <c r="C13" t="s">
        <v>195</v>
      </c>
    </row>
    <row r="14" spans="1:7">
      <c r="A14" s="58">
        <v>40919</v>
      </c>
      <c r="C14" t="s">
        <v>196</v>
      </c>
    </row>
    <row r="15" spans="1:7">
      <c r="A15" s="58">
        <v>40920</v>
      </c>
      <c r="C15" t="s">
        <v>197</v>
      </c>
    </row>
    <row r="16" spans="1:7">
      <c r="A16" s="58">
        <v>40921</v>
      </c>
      <c r="C16" t="s">
        <v>198</v>
      </c>
    </row>
    <row r="17" spans="1:3">
      <c r="A17" s="58">
        <v>40922</v>
      </c>
      <c r="C17" t="s">
        <v>199</v>
      </c>
    </row>
    <row r="18" spans="1:3">
      <c r="A18" s="58">
        <v>40923</v>
      </c>
      <c r="C18" t="s">
        <v>200</v>
      </c>
    </row>
    <row r="19" spans="1:3">
      <c r="A19" s="58">
        <v>40924</v>
      </c>
      <c r="C19" t="s">
        <v>201</v>
      </c>
    </row>
    <row r="20" spans="1:3">
      <c r="A20" s="58">
        <v>40925</v>
      </c>
      <c r="C20" t="s">
        <v>202</v>
      </c>
    </row>
    <row r="21" spans="1:3">
      <c r="A21" s="58">
        <v>40926</v>
      </c>
    </row>
    <row r="22" spans="1:3">
      <c r="A22" s="58">
        <v>40927</v>
      </c>
    </row>
    <row r="23" spans="1:3">
      <c r="A23" s="58">
        <v>40928</v>
      </c>
    </row>
    <row r="24" spans="1:3">
      <c r="A24" s="58">
        <v>40929</v>
      </c>
    </row>
    <row r="25" spans="1:3">
      <c r="A25" s="58">
        <v>40930</v>
      </c>
    </row>
    <row r="26" spans="1:3">
      <c r="A26" s="58">
        <v>40931</v>
      </c>
    </row>
    <row r="27" spans="1:3">
      <c r="A27" s="58">
        <v>40932</v>
      </c>
    </row>
    <row r="28" spans="1:3">
      <c r="A28" s="58">
        <v>40933</v>
      </c>
    </row>
    <row r="29" spans="1:3">
      <c r="A29" s="58">
        <v>40934</v>
      </c>
    </row>
    <row r="30" spans="1:3">
      <c r="A30" s="58">
        <v>40935</v>
      </c>
    </row>
    <row r="31" spans="1:3">
      <c r="A31" s="58">
        <v>40936</v>
      </c>
    </row>
    <row r="32" spans="1:3">
      <c r="A32" s="58">
        <v>40937</v>
      </c>
    </row>
    <row r="33" spans="1:1">
      <c r="A33" s="58">
        <v>40938</v>
      </c>
    </row>
    <row r="34" spans="1:1">
      <c r="A34" s="58">
        <v>40939</v>
      </c>
    </row>
    <row r="35" spans="1:1">
      <c r="A35" s="58">
        <v>40941</v>
      </c>
    </row>
    <row r="36" spans="1:1">
      <c r="A36" s="58">
        <v>40942</v>
      </c>
    </row>
    <row r="37" spans="1:1">
      <c r="A37" s="58">
        <v>40943</v>
      </c>
    </row>
    <row r="38" spans="1:1">
      <c r="A38" s="58">
        <v>40944</v>
      </c>
    </row>
    <row r="39" spans="1:1">
      <c r="A39" s="58">
        <v>40945</v>
      </c>
    </row>
    <row r="40" spans="1:1">
      <c r="A40" s="58">
        <v>40946</v>
      </c>
    </row>
    <row r="41" spans="1:1">
      <c r="A41" s="58">
        <v>40947</v>
      </c>
    </row>
    <row r="42" spans="1:1">
      <c r="A42" s="58">
        <v>40948</v>
      </c>
    </row>
    <row r="43" spans="1:1">
      <c r="A43" s="58">
        <v>40949</v>
      </c>
    </row>
    <row r="44" spans="1:1">
      <c r="A44" s="58">
        <v>40950</v>
      </c>
    </row>
    <row r="45" spans="1:1">
      <c r="A45" s="58">
        <v>40951</v>
      </c>
    </row>
    <row r="46" spans="1:1">
      <c r="A46" s="58">
        <v>40952</v>
      </c>
    </row>
    <row r="47" spans="1:1">
      <c r="A47" s="58">
        <v>40953</v>
      </c>
    </row>
    <row r="48" spans="1:1">
      <c r="A48" s="58">
        <v>40954</v>
      </c>
    </row>
    <row r="49" spans="1:1">
      <c r="A49" s="58">
        <v>40955</v>
      </c>
    </row>
    <row r="50" spans="1:1">
      <c r="A50" s="58">
        <v>40956</v>
      </c>
    </row>
    <row r="51" spans="1:1">
      <c r="A51" s="58">
        <v>40957</v>
      </c>
    </row>
    <row r="52" spans="1:1">
      <c r="A52" s="58">
        <v>40958</v>
      </c>
    </row>
    <row r="53" spans="1:1">
      <c r="A53" s="58">
        <v>40959</v>
      </c>
    </row>
    <row r="54" spans="1:1">
      <c r="A54" s="58">
        <v>40960</v>
      </c>
    </row>
    <row r="55" spans="1:1">
      <c r="A55" s="58">
        <v>40961</v>
      </c>
    </row>
    <row r="56" spans="1:1">
      <c r="A56" s="58">
        <v>40962</v>
      </c>
    </row>
    <row r="57" spans="1:1">
      <c r="A57" s="58">
        <v>40963</v>
      </c>
    </row>
    <row r="58" spans="1:1">
      <c r="A58" s="58">
        <v>40964</v>
      </c>
    </row>
    <row r="59" spans="1:1">
      <c r="A59" s="58">
        <v>40965</v>
      </c>
    </row>
    <row r="60" spans="1:1">
      <c r="A60" s="58">
        <v>40966</v>
      </c>
    </row>
    <row r="61" spans="1:1">
      <c r="A61" s="58">
        <v>40967</v>
      </c>
    </row>
    <row r="62" spans="1:1">
      <c r="A62" s="58">
        <v>40968</v>
      </c>
    </row>
    <row r="63" spans="1:1">
      <c r="A63" s="58">
        <v>40969</v>
      </c>
    </row>
    <row r="64" spans="1:1">
      <c r="A64" s="58">
        <v>40970</v>
      </c>
    </row>
    <row r="65" spans="1:1">
      <c r="A65" s="58">
        <v>40971</v>
      </c>
    </row>
    <row r="66" spans="1:1">
      <c r="A66" s="58">
        <v>40972</v>
      </c>
    </row>
    <row r="67" spans="1:1">
      <c r="A67" s="58">
        <v>40973</v>
      </c>
    </row>
    <row r="68" spans="1:1">
      <c r="A68" s="58">
        <v>40974</v>
      </c>
    </row>
    <row r="69" spans="1:1">
      <c r="A69" s="58">
        <v>40975</v>
      </c>
    </row>
    <row r="70" spans="1:1">
      <c r="A70" s="58">
        <v>40976</v>
      </c>
    </row>
    <row r="71" spans="1:1">
      <c r="A71" s="58">
        <v>40977</v>
      </c>
    </row>
    <row r="72" spans="1:1">
      <c r="A72" s="58">
        <v>40978</v>
      </c>
    </row>
    <row r="73" spans="1:1">
      <c r="A73" s="58">
        <v>40979</v>
      </c>
    </row>
    <row r="74" spans="1:1">
      <c r="A74" s="58">
        <v>40980</v>
      </c>
    </row>
    <row r="75" spans="1:1">
      <c r="A75" s="58">
        <v>40981</v>
      </c>
    </row>
    <row r="76" spans="1:1">
      <c r="A76" s="58">
        <v>40982</v>
      </c>
    </row>
    <row r="77" spans="1:1">
      <c r="A77" s="58">
        <v>40983</v>
      </c>
    </row>
    <row r="78" spans="1:1">
      <c r="A78" s="58">
        <v>40984</v>
      </c>
    </row>
    <row r="79" spans="1:1">
      <c r="A79" s="58">
        <v>40985</v>
      </c>
    </row>
    <row r="80" spans="1:1">
      <c r="A80" s="58">
        <v>40986</v>
      </c>
    </row>
    <row r="81" spans="1:1">
      <c r="A81" s="58">
        <v>40987</v>
      </c>
    </row>
    <row r="82" spans="1:1">
      <c r="A82" s="58">
        <v>40988</v>
      </c>
    </row>
    <row r="83" spans="1:1">
      <c r="A83" s="58">
        <v>40989</v>
      </c>
    </row>
    <row r="84" spans="1:1">
      <c r="A84" s="58">
        <v>40990</v>
      </c>
    </row>
    <row r="85" spans="1:1">
      <c r="A85" s="58">
        <v>40991</v>
      </c>
    </row>
    <row r="86" spans="1:1">
      <c r="A86" s="58">
        <v>40992</v>
      </c>
    </row>
    <row r="87" spans="1:1">
      <c r="A87" s="58">
        <v>40993</v>
      </c>
    </row>
    <row r="88" spans="1:1">
      <c r="A88" s="58">
        <v>40994</v>
      </c>
    </row>
    <row r="89" spans="1:1">
      <c r="A89" s="58">
        <v>40995</v>
      </c>
    </row>
    <row r="90" spans="1:1">
      <c r="A90" s="58">
        <v>40996</v>
      </c>
    </row>
    <row r="91" spans="1:1">
      <c r="A91" s="58">
        <v>40997</v>
      </c>
    </row>
    <row r="92" spans="1:1">
      <c r="A92" s="58">
        <v>40998</v>
      </c>
    </row>
    <row r="93" spans="1:1">
      <c r="A93" s="58">
        <v>40999</v>
      </c>
    </row>
    <row r="94" spans="1:1">
      <c r="A94" s="58">
        <v>41000</v>
      </c>
    </row>
    <row r="95" spans="1:1">
      <c r="A95" s="58">
        <v>41001</v>
      </c>
    </row>
    <row r="96" spans="1:1">
      <c r="A96" s="58">
        <v>41002</v>
      </c>
    </row>
    <row r="97" spans="1:1">
      <c r="A97" s="58">
        <v>41003</v>
      </c>
    </row>
    <row r="98" spans="1:1">
      <c r="A98" s="58">
        <v>41004</v>
      </c>
    </row>
    <row r="99" spans="1:1">
      <c r="A99" s="58">
        <v>41005</v>
      </c>
    </row>
    <row r="100" spans="1:1">
      <c r="A100" s="58">
        <v>41006</v>
      </c>
    </row>
    <row r="101" spans="1:1">
      <c r="A101" s="58">
        <v>41007</v>
      </c>
    </row>
    <row r="102" spans="1:1">
      <c r="A102" s="58">
        <v>41008</v>
      </c>
    </row>
    <row r="103" spans="1:1">
      <c r="A103" s="58">
        <v>41009</v>
      </c>
    </row>
    <row r="104" spans="1:1">
      <c r="A104" s="58">
        <v>41010</v>
      </c>
    </row>
    <row r="105" spans="1:1">
      <c r="A105" s="58">
        <v>41011</v>
      </c>
    </row>
    <row r="106" spans="1:1">
      <c r="A106" s="58">
        <v>41012</v>
      </c>
    </row>
    <row r="107" spans="1:1">
      <c r="A107" s="58">
        <v>41013</v>
      </c>
    </row>
    <row r="108" spans="1:1">
      <c r="A108" s="58">
        <v>41014</v>
      </c>
    </row>
    <row r="109" spans="1:1">
      <c r="A109" s="58">
        <v>41015</v>
      </c>
    </row>
    <row r="110" spans="1:1">
      <c r="A110" s="58">
        <v>41016</v>
      </c>
    </row>
    <row r="111" spans="1:1">
      <c r="A111" s="58">
        <v>41017</v>
      </c>
    </row>
    <row r="112" spans="1:1">
      <c r="A112" s="58">
        <v>41018</v>
      </c>
    </row>
    <row r="113" spans="1:1">
      <c r="A113" s="58">
        <v>41019</v>
      </c>
    </row>
    <row r="114" spans="1:1">
      <c r="A114" s="58">
        <v>41020</v>
      </c>
    </row>
    <row r="115" spans="1:1">
      <c r="A115" s="58">
        <v>41021</v>
      </c>
    </row>
    <row r="116" spans="1:1">
      <c r="A116" s="58">
        <v>41022</v>
      </c>
    </row>
    <row r="117" spans="1:1">
      <c r="A117" s="58">
        <v>41023</v>
      </c>
    </row>
    <row r="118" spans="1:1">
      <c r="A118" s="58">
        <v>41024</v>
      </c>
    </row>
    <row r="119" spans="1:1">
      <c r="A119" s="58">
        <v>41025</v>
      </c>
    </row>
    <row r="120" spans="1:1">
      <c r="A120" s="58">
        <v>41026</v>
      </c>
    </row>
    <row r="121" spans="1:1">
      <c r="A121" s="58">
        <v>41027</v>
      </c>
    </row>
    <row r="122" spans="1:1">
      <c r="A122" s="58">
        <v>41028</v>
      </c>
    </row>
    <row r="123" spans="1:1">
      <c r="A123" s="58">
        <v>41029</v>
      </c>
    </row>
    <row r="124" spans="1:1">
      <c r="A124" s="58">
        <v>41030</v>
      </c>
    </row>
    <row r="125" spans="1:1">
      <c r="A125" s="58">
        <v>41031</v>
      </c>
    </row>
    <row r="126" spans="1:1">
      <c r="A126" s="58">
        <v>41032</v>
      </c>
    </row>
    <row r="127" spans="1:1">
      <c r="A127" s="58">
        <v>41033</v>
      </c>
    </row>
    <row r="128" spans="1:1">
      <c r="A128" s="58">
        <v>41034</v>
      </c>
    </row>
    <row r="129" spans="1:1">
      <c r="A129" s="58">
        <v>41035</v>
      </c>
    </row>
    <row r="130" spans="1:1">
      <c r="A130" s="58">
        <v>41036</v>
      </c>
    </row>
    <row r="131" spans="1:1">
      <c r="A131" s="58">
        <v>41037</v>
      </c>
    </row>
    <row r="132" spans="1:1">
      <c r="A132" s="58">
        <v>41038</v>
      </c>
    </row>
    <row r="133" spans="1:1">
      <c r="A133" s="58">
        <v>41039</v>
      </c>
    </row>
    <row r="134" spans="1:1">
      <c r="A134" s="58">
        <v>41040</v>
      </c>
    </row>
    <row r="135" spans="1:1">
      <c r="A135" s="58">
        <v>41041</v>
      </c>
    </row>
    <row r="136" spans="1:1">
      <c r="A136" s="58">
        <v>41042</v>
      </c>
    </row>
    <row r="137" spans="1:1">
      <c r="A137" s="58">
        <v>41043</v>
      </c>
    </row>
    <row r="138" spans="1:1">
      <c r="A138" s="58">
        <v>41044</v>
      </c>
    </row>
    <row r="139" spans="1:1">
      <c r="A139" s="58">
        <v>41045</v>
      </c>
    </row>
    <row r="140" spans="1:1">
      <c r="A140" s="58">
        <v>41046</v>
      </c>
    </row>
    <row r="141" spans="1:1">
      <c r="A141" s="58">
        <v>41047</v>
      </c>
    </row>
    <row r="142" spans="1:1">
      <c r="A142" s="58">
        <v>41048</v>
      </c>
    </row>
    <row r="143" spans="1:1">
      <c r="A143" s="58">
        <v>41049</v>
      </c>
    </row>
    <row r="144" spans="1:1">
      <c r="A144" s="58">
        <v>41050</v>
      </c>
    </row>
    <row r="145" spans="1:1">
      <c r="A145" s="58">
        <v>41051</v>
      </c>
    </row>
    <row r="146" spans="1:1">
      <c r="A146" s="58">
        <v>41052</v>
      </c>
    </row>
    <row r="147" spans="1:1">
      <c r="A147" s="58">
        <v>41053</v>
      </c>
    </row>
    <row r="148" spans="1:1">
      <c r="A148" s="58">
        <v>41054</v>
      </c>
    </row>
    <row r="149" spans="1:1">
      <c r="A149" s="58">
        <v>41055</v>
      </c>
    </row>
    <row r="150" spans="1:1">
      <c r="A150" s="58">
        <v>41056</v>
      </c>
    </row>
    <row r="151" spans="1:1">
      <c r="A151" s="58">
        <v>41057</v>
      </c>
    </row>
    <row r="152" spans="1:1">
      <c r="A152" s="58">
        <v>41058</v>
      </c>
    </row>
    <row r="153" spans="1:1">
      <c r="A153" s="58">
        <v>41059</v>
      </c>
    </row>
    <row r="154" spans="1:1">
      <c r="A154" s="58">
        <v>41060</v>
      </c>
    </row>
    <row r="155" spans="1:1">
      <c r="A155" s="58">
        <v>41061</v>
      </c>
    </row>
    <row r="156" spans="1:1">
      <c r="A156" s="58">
        <v>41062</v>
      </c>
    </row>
    <row r="157" spans="1:1">
      <c r="A157" s="58">
        <v>41063</v>
      </c>
    </row>
    <row r="158" spans="1:1">
      <c r="A158" s="58">
        <v>41064</v>
      </c>
    </row>
    <row r="159" spans="1:1">
      <c r="A159" s="58">
        <v>41065</v>
      </c>
    </row>
    <row r="160" spans="1:1">
      <c r="A160" s="58">
        <v>41066</v>
      </c>
    </row>
    <row r="161" spans="1:1">
      <c r="A161" s="58">
        <v>41067</v>
      </c>
    </row>
    <row r="162" spans="1:1">
      <c r="A162" s="58">
        <v>41068</v>
      </c>
    </row>
    <row r="163" spans="1:1">
      <c r="A163" s="58">
        <v>41069</v>
      </c>
    </row>
    <row r="164" spans="1:1">
      <c r="A164" s="58">
        <v>41070</v>
      </c>
    </row>
    <row r="165" spans="1:1">
      <c r="A165" s="58">
        <v>41071</v>
      </c>
    </row>
    <row r="166" spans="1:1">
      <c r="A166" s="58">
        <v>41072</v>
      </c>
    </row>
    <row r="167" spans="1:1">
      <c r="A167" s="58">
        <v>41073</v>
      </c>
    </row>
    <row r="168" spans="1:1">
      <c r="A168" s="58">
        <v>41074</v>
      </c>
    </row>
    <row r="169" spans="1:1">
      <c r="A169" s="58">
        <v>41075</v>
      </c>
    </row>
    <row r="170" spans="1:1">
      <c r="A170" s="58">
        <v>41076</v>
      </c>
    </row>
    <row r="171" spans="1:1">
      <c r="A171" s="58">
        <v>41077</v>
      </c>
    </row>
    <row r="172" spans="1:1">
      <c r="A172" s="58">
        <v>41078</v>
      </c>
    </row>
    <row r="173" spans="1:1">
      <c r="A173" s="58">
        <v>41079</v>
      </c>
    </row>
    <row r="174" spans="1:1">
      <c r="A174" s="58">
        <v>41080</v>
      </c>
    </row>
    <row r="175" spans="1:1">
      <c r="A175" s="58">
        <v>41081</v>
      </c>
    </row>
    <row r="176" spans="1:1">
      <c r="A176" s="58">
        <v>41082</v>
      </c>
    </row>
    <row r="177" spans="1:1">
      <c r="A177" s="58">
        <v>41083</v>
      </c>
    </row>
    <row r="178" spans="1:1">
      <c r="A178" s="58">
        <v>41084</v>
      </c>
    </row>
    <row r="179" spans="1:1">
      <c r="A179" s="58">
        <v>41085</v>
      </c>
    </row>
    <row r="180" spans="1:1">
      <c r="A180" s="58">
        <v>41086</v>
      </c>
    </row>
    <row r="181" spans="1:1">
      <c r="A181" s="58">
        <v>41087</v>
      </c>
    </row>
    <row r="182" spans="1:1">
      <c r="A182" s="58">
        <v>41088</v>
      </c>
    </row>
    <row r="183" spans="1:1">
      <c r="A183" s="58">
        <v>41089</v>
      </c>
    </row>
    <row r="184" spans="1:1">
      <c r="A184" s="58">
        <v>41090</v>
      </c>
    </row>
    <row r="185" spans="1:1">
      <c r="A185" s="58">
        <v>41091</v>
      </c>
    </row>
    <row r="186" spans="1:1">
      <c r="A186" s="58">
        <v>41092</v>
      </c>
    </row>
    <row r="187" spans="1:1">
      <c r="A187" s="58">
        <v>41093</v>
      </c>
    </row>
    <row r="188" spans="1:1">
      <c r="A188" s="58">
        <v>41094</v>
      </c>
    </row>
    <row r="189" spans="1:1">
      <c r="A189" s="58">
        <v>41095</v>
      </c>
    </row>
    <row r="190" spans="1:1">
      <c r="A190" s="58">
        <v>41096</v>
      </c>
    </row>
    <row r="191" spans="1:1">
      <c r="A191" s="58">
        <v>41097</v>
      </c>
    </row>
    <row r="192" spans="1:1">
      <c r="A192" s="58">
        <v>41098</v>
      </c>
    </row>
    <row r="193" spans="1:1">
      <c r="A193" s="58">
        <v>41099</v>
      </c>
    </row>
    <row r="194" spans="1:1">
      <c r="A194" s="58">
        <v>41100</v>
      </c>
    </row>
    <row r="195" spans="1:1">
      <c r="A195" s="58">
        <v>41101</v>
      </c>
    </row>
    <row r="196" spans="1:1">
      <c r="A196" s="58">
        <v>41102</v>
      </c>
    </row>
    <row r="197" spans="1:1">
      <c r="A197" s="58">
        <v>41103</v>
      </c>
    </row>
    <row r="198" spans="1:1">
      <c r="A198" s="58">
        <v>41104</v>
      </c>
    </row>
    <row r="199" spans="1:1">
      <c r="A199" s="58">
        <v>41105</v>
      </c>
    </row>
    <row r="200" spans="1:1">
      <c r="A200" s="58">
        <v>41106</v>
      </c>
    </row>
    <row r="201" spans="1:1">
      <c r="A201" s="58">
        <v>41107</v>
      </c>
    </row>
    <row r="202" spans="1:1">
      <c r="A202" s="58">
        <v>41108</v>
      </c>
    </row>
    <row r="203" spans="1:1">
      <c r="A203" s="58">
        <v>41109</v>
      </c>
    </row>
    <row r="204" spans="1:1">
      <c r="A204" s="58">
        <v>41110</v>
      </c>
    </row>
    <row r="205" spans="1:1">
      <c r="A205" s="58">
        <v>41111</v>
      </c>
    </row>
    <row r="206" spans="1:1">
      <c r="A206" s="58">
        <v>41112</v>
      </c>
    </row>
    <row r="207" spans="1:1">
      <c r="A207" s="58">
        <v>41113</v>
      </c>
    </row>
    <row r="208" spans="1:1">
      <c r="A208" s="58">
        <v>41114</v>
      </c>
    </row>
    <row r="209" spans="1:1">
      <c r="A209" s="58">
        <v>41115</v>
      </c>
    </row>
    <row r="210" spans="1:1">
      <c r="A210" s="58">
        <v>41116</v>
      </c>
    </row>
    <row r="211" spans="1:1">
      <c r="A211" s="58">
        <v>41117</v>
      </c>
    </row>
    <row r="212" spans="1:1">
      <c r="A212" s="58">
        <v>41118</v>
      </c>
    </row>
    <row r="213" spans="1:1">
      <c r="A213" s="58">
        <v>41119</v>
      </c>
    </row>
    <row r="214" spans="1:1">
      <c r="A214" s="58">
        <v>41120</v>
      </c>
    </row>
    <row r="215" spans="1:1">
      <c r="A215" s="58">
        <v>41121</v>
      </c>
    </row>
    <row r="216" spans="1:1">
      <c r="A216" s="58">
        <v>41122</v>
      </c>
    </row>
    <row r="217" spans="1:1">
      <c r="A217" s="58">
        <v>41123</v>
      </c>
    </row>
    <row r="218" spans="1:1">
      <c r="A218" s="58">
        <v>41124</v>
      </c>
    </row>
    <row r="219" spans="1:1">
      <c r="A219" s="58">
        <v>41125</v>
      </c>
    </row>
    <row r="220" spans="1:1">
      <c r="A220" s="58">
        <v>41126</v>
      </c>
    </row>
    <row r="221" spans="1:1">
      <c r="A221" s="58">
        <v>41127</v>
      </c>
    </row>
    <row r="222" spans="1:1">
      <c r="A222" s="58">
        <v>41128</v>
      </c>
    </row>
    <row r="223" spans="1:1">
      <c r="A223" s="58">
        <v>41129</v>
      </c>
    </row>
    <row r="224" spans="1:1">
      <c r="A224" s="58">
        <v>41130</v>
      </c>
    </row>
    <row r="225" spans="1:1">
      <c r="A225" s="58">
        <v>41131</v>
      </c>
    </row>
    <row r="226" spans="1:1">
      <c r="A226" s="58">
        <v>41132</v>
      </c>
    </row>
    <row r="227" spans="1:1">
      <c r="A227" s="58">
        <v>41133</v>
      </c>
    </row>
    <row r="228" spans="1:1">
      <c r="A228" s="58">
        <v>41134</v>
      </c>
    </row>
    <row r="229" spans="1:1">
      <c r="A229" s="58">
        <v>41135</v>
      </c>
    </row>
    <row r="230" spans="1:1">
      <c r="A230" s="58">
        <v>41136</v>
      </c>
    </row>
    <row r="231" spans="1:1">
      <c r="A231" s="58">
        <v>41137</v>
      </c>
    </row>
    <row r="232" spans="1:1">
      <c r="A232" s="58">
        <v>41138</v>
      </c>
    </row>
    <row r="233" spans="1:1">
      <c r="A233" s="58">
        <v>41139</v>
      </c>
    </row>
    <row r="234" spans="1:1">
      <c r="A234" s="58">
        <v>41140</v>
      </c>
    </row>
    <row r="235" spans="1:1">
      <c r="A235" s="58">
        <v>41141</v>
      </c>
    </row>
    <row r="236" spans="1:1">
      <c r="A236" s="58">
        <v>41142</v>
      </c>
    </row>
    <row r="237" spans="1:1">
      <c r="A237" s="58">
        <v>41143</v>
      </c>
    </row>
    <row r="238" spans="1:1">
      <c r="A238" s="58">
        <v>41144</v>
      </c>
    </row>
    <row r="239" spans="1:1">
      <c r="A239" s="58">
        <v>41145</v>
      </c>
    </row>
    <row r="240" spans="1:1">
      <c r="A240" s="58">
        <v>41146</v>
      </c>
    </row>
    <row r="241" spans="1:1">
      <c r="A241" s="58">
        <v>41147</v>
      </c>
    </row>
    <row r="242" spans="1:1">
      <c r="A242" s="58">
        <v>41148</v>
      </c>
    </row>
    <row r="243" spans="1:1">
      <c r="A243" s="58">
        <v>41149</v>
      </c>
    </row>
    <row r="244" spans="1:1">
      <c r="A244" s="58">
        <v>41150</v>
      </c>
    </row>
    <row r="245" spans="1:1">
      <c r="A245" s="58">
        <v>41151</v>
      </c>
    </row>
    <row r="246" spans="1:1">
      <c r="A246" s="58">
        <v>41152</v>
      </c>
    </row>
    <row r="247" spans="1:1">
      <c r="A247" s="58">
        <v>41153</v>
      </c>
    </row>
    <row r="248" spans="1:1">
      <c r="A248" s="58">
        <v>41154</v>
      </c>
    </row>
    <row r="249" spans="1:1">
      <c r="A249" s="58">
        <v>41155</v>
      </c>
    </row>
    <row r="250" spans="1:1">
      <c r="A250" s="58">
        <v>41156</v>
      </c>
    </row>
    <row r="251" spans="1:1">
      <c r="A251" s="58">
        <v>41157</v>
      </c>
    </row>
    <row r="252" spans="1:1">
      <c r="A252" s="58">
        <v>41158</v>
      </c>
    </row>
    <row r="253" spans="1:1">
      <c r="A253" s="58">
        <v>41159</v>
      </c>
    </row>
    <row r="254" spans="1:1">
      <c r="A254" s="58">
        <v>41160</v>
      </c>
    </row>
    <row r="255" spans="1:1">
      <c r="A255" s="58">
        <v>41161</v>
      </c>
    </row>
    <row r="256" spans="1:1">
      <c r="A256" s="58">
        <v>41162</v>
      </c>
    </row>
    <row r="257" spans="1:1">
      <c r="A257" s="58">
        <v>41163</v>
      </c>
    </row>
    <row r="258" spans="1:1">
      <c r="A258" s="58">
        <v>41164</v>
      </c>
    </row>
    <row r="259" spans="1:1">
      <c r="A259" s="58">
        <v>41165</v>
      </c>
    </row>
    <row r="260" spans="1:1">
      <c r="A260" s="58">
        <v>41166</v>
      </c>
    </row>
    <row r="261" spans="1:1">
      <c r="A261" s="58">
        <v>41167</v>
      </c>
    </row>
    <row r="262" spans="1:1">
      <c r="A262" s="58">
        <v>41168</v>
      </c>
    </row>
    <row r="263" spans="1:1">
      <c r="A263" s="58">
        <v>41169</v>
      </c>
    </row>
    <row r="264" spans="1:1">
      <c r="A264" s="58">
        <v>41170</v>
      </c>
    </row>
    <row r="265" spans="1:1">
      <c r="A265" s="58">
        <v>41171</v>
      </c>
    </row>
    <row r="266" spans="1:1">
      <c r="A266" s="58">
        <v>41172</v>
      </c>
    </row>
    <row r="267" spans="1:1">
      <c r="A267" s="58">
        <v>41173</v>
      </c>
    </row>
    <row r="268" spans="1:1">
      <c r="A268" s="58">
        <v>41174</v>
      </c>
    </row>
    <row r="269" spans="1:1">
      <c r="A269" s="58">
        <v>41175</v>
      </c>
    </row>
    <row r="270" spans="1:1">
      <c r="A270" s="58">
        <v>41176</v>
      </c>
    </row>
    <row r="271" spans="1:1">
      <c r="A271" s="58">
        <v>41177</v>
      </c>
    </row>
    <row r="272" spans="1:1">
      <c r="A272" s="58">
        <v>41178</v>
      </c>
    </row>
    <row r="273" spans="1:1">
      <c r="A273" s="58">
        <v>41179</v>
      </c>
    </row>
    <row r="274" spans="1:1">
      <c r="A274" s="58">
        <v>41180</v>
      </c>
    </row>
    <row r="275" spans="1:1">
      <c r="A275" s="58">
        <v>41181</v>
      </c>
    </row>
    <row r="276" spans="1:1">
      <c r="A276" s="58">
        <v>41182</v>
      </c>
    </row>
    <row r="277" spans="1:1">
      <c r="A277" s="58">
        <v>41183</v>
      </c>
    </row>
    <row r="278" spans="1:1">
      <c r="A278" s="58">
        <v>41184</v>
      </c>
    </row>
    <row r="279" spans="1:1">
      <c r="A279" s="58">
        <v>41185</v>
      </c>
    </row>
    <row r="280" spans="1:1">
      <c r="A280" s="58">
        <v>41186</v>
      </c>
    </row>
    <row r="281" spans="1:1">
      <c r="A281" s="58">
        <v>41187</v>
      </c>
    </row>
    <row r="282" spans="1:1">
      <c r="A282" s="58">
        <v>41188</v>
      </c>
    </row>
    <row r="283" spans="1:1">
      <c r="A283" s="58">
        <v>41189</v>
      </c>
    </row>
    <row r="284" spans="1:1">
      <c r="A284" s="58">
        <v>41190</v>
      </c>
    </row>
    <row r="285" spans="1:1">
      <c r="A285" s="58">
        <v>41191</v>
      </c>
    </row>
    <row r="286" spans="1:1">
      <c r="A286" s="58">
        <v>41192</v>
      </c>
    </row>
    <row r="287" spans="1:1">
      <c r="A287" s="58">
        <v>41193</v>
      </c>
    </row>
    <row r="288" spans="1:1">
      <c r="A288" s="58">
        <v>41194</v>
      </c>
    </row>
    <row r="289" spans="1:1">
      <c r="A289" s="58">
        <v>41195</v>
      </c>
    </row>
    <row r="290" spans="1:1">
      <c r="A290" s="58">
        <v>41196</v>
      </c>
    </row>
    <row r="291" spans="1:1">
      <c r="A291" s="58">
        <v>41197</v>
      </c>
    </row>
    <row r="292" spans="1:1">
      <c r="A292" s="58">
        <v>41198</v>
      </c>
    </row>
    <row r="293" spans="1:1">
      <c r="A293" s="58">
        <v>41199</v>
      </c>
    </row>
    <row r="294" spans="1:1">
      <c r="A294" s="58">
        <v>41200</v>
      </c>
    </row>
    <row r="295" spans="1:1">
      <c r="A295" s="58">
        <v>41201</v>
      </c>
    </row>
    <row r="296" spans="1:1">
      <c r="A296" s="58">
        <v>41202</v>
      </c>
    </row>
    <row r="297" spans="1:1">
      <c r="A297" s="58">
        <v>41203</v>
      </c>
    </row>
    <row r="298" spans="1:1">
      <c r="A298" s="58">
        <v>41204</v>
      </c>
    </row>
    <row r="299" spans="1:1">
      <c r="A299" s="58">
        <v>41205</v>
      </c>
    </row>
    <row r="300" spans="1:1">
      <c r="A300" s="58">
        <v>41206</v>
      </c>
    </row>
    <row r="301" spans="1:1">
      <c r="A301" s="58">
        <v>41207</v>
      </c>
    </row>
    <row r="302" spans="1:1">
      <c r="A302" s="58">
        <v>41208</v>
      </c>
    </row>
    <row r="303" spans="1:1">
      <c r="A303" s="58">
        <v>41209</v>
      </c>
    </row>
    <row r="304" spans="1:1">
      <c r="A304" s="58">
        <v>41210</v>
      </c>
    </row>
    <row r="305" spans="1:1">
      <c r="A305" s="58">
        <v>41211</v>
      </c>
    </row>
    <row r="306" spans="1:1">
      <c r="A306" s="58">
        <v>41212</v>
      </c>
    </row>
    <row r="307" spans="1:1">
      <c r="A307" s="58">
        <v>41213</v>
      </c>
    </row>
    <row r="308" spans="1:1">
      <c r="A308" s="58">
        <v>41214</v>
      </c>
    </row>
    <row r="309" spans="1:1">
      <c r="A309" s="58">
        <v>41215</v>
      </c>
    </row>
    <row r="310" spans="1:1">
      <c r="A310" s="58">
        <v>41216</v>
      </c>
    </row>
    <row r="311" spans="1:1">
      <c r="A311" s="58">
        <v>41217</v>
      </c>
    </row>
    <row r="312" spans="1:1">
      <c r="A312" s="58">
        <v>41218</v>
      </c>
    </row>
    <row r="313" spans="1:1">
      <c r="A313" s="58">
        <v>41219</v>
      </c>
    </row>
    <row r="314" spans="1:1">
      <c r="A314" s="58">
        <v>41220</v>
      </c>
    </row>
    <row r="315" spans="1:1">
      <c r="A315" s="58">
        <v>41221</v>
      </c>
    </row>
    <row r="316" spans="1:1">
      <c r="A316" s="58">
        <v>41222</v>
      </c>
    </row>
    <row r="317" spans="1:1">
      <c r="A317" s="58">
        <v>41223</v>
      </c>
    </row>
    <row r="318" spans="1:1">
      <c r="A318" s="58">
        <v>41224</v>
      </c>
    </row>
    <row r="319" spans="1:1">
      <c r="A319" s="58">
        <v>41225</v>
      </c>
    </row>
    <row r="320" spans="1:1">
      <c r="A320" s="58">
        <v>41226</v>
      </c>
    </row>
    <row r="321" spans="1:1">
      <c r="A321" s="58">
        <v>41227</v>
      </c>
    </row>
    <row r="322" spans="1:1">
      <c r="A322" s="58">
        <v>41228</v>
      </c>
    </row>
    <row r="323" spans="1:1">
      <c r="A323" s="58">
        <v>41229</v>
      </c>
    </row>
    <row r="324" spans="1:1">
      <c r="A324" s="58">
        <v>41230</v>
      </c>
    </row>
    <row r="325" spans="1:1">
      <c r="A325" s="58">
        <v>41231</v>
      </c>
    </row>
    <row r="326" spans="1:1">
      <c r="A326" s="58">
        <v>41232</v>
      </c>
    </row>
    <row r="327" spans="1:1">
      <c r="A327" s="58">
        <v>41233</v>
      </c>
    </row>
    <row r="328" spans="1:1">
      <c r="A328" s="58">
        <v>41234</v>
      </c>
    </row>
    <row r="329" spans="1:1">
      <c r="A329" s="58">
        <v>41235</v>
      </c>
    </row>
    <row r="330" spans="1:1">
      <c r="A330" s="58">
        <v>41236</v>
      </c>
    </row>
    <row r="331" spans="1:1">
      <c r="A331" s="58">
        <v>41237</v>
      </c>
    </row>
    <row r="332" spans="1:1">
      <c r="A332" s="58">
        <v>41238</v>
      </c>
    </row>
    <row r="333" spans="1:1">
      <c r="A333" s="58">
        <v>41239</v>
      </c>
    </row>
    <row r="334" spans="1:1">
      <c r="A334" s="58">
        <v>41240</v>
      </c>
    </row>
    <row r="335" spans="1:1">
      <c r="A335" s="58">
        <v>41241</v>
      </c>
    </row>
    <row r="336" spans="1:1">
      <c r="A336" s="58">
        <v>41242</v>
      </c>
    </row>
    <row r="337" spans="1:1">
      <c r="A337" s="58">
        <v>41243</v>
      </c>
    </row>
    <row r="338" spans="1:1">
      <c r="A338" s="58">
        <v>41244</v>
      </c>
    </row>
    <row r="339" spans="1:1">
      <c r="A339" s="58">
        <v>41245</v>
      </c>
    </row>
    <row r="340" spans="1:1">
      <c r="A340" s="58">
        <v>41246</v>
      </c>
    </row>
    <row r="341" spans="1:1">
      <c r="A341" s="58">
        <v>41247</v>
      </c>
    </row>
    <row r="342" spans="1:1">
      <c r="A342" s="58">
        <v>41248</v>
      </c>
    </row>
    <row r="343" spans="1:1">
      <c r="A343" s="58">
        <v>41249</v>
      </c>
    </row>
    <row r="344" spans="1:1">
      <c r="A344" s="58">
        <v>41250</v>
      </c>
    </row>
    <row r="345" spans="1:1">
      <c r="A345" s="58">
        <v>41251</v>
      </c>
    </row>
    <row r="346" spans="1:1">
      <c r="A346" s="58">
        <v>41252</v>
      </c>
    </row>
    <row r="347" spans="1:1">
      <c r="A347" s="58">
        <v>41253</v>
      </c>
    </row>
    <row r="348" spans="1:1">
      <c r="A348" s="58">
        <v>41254</v>
      </c>
    </row>
    <row r="349" spans="1:1">
      <c r="A349" s="58">
        <v>41255</v>
      </c>
    </row>
    <row r="350" spans="1:1">
      <c r="A350" s="58">
        <v>41256</v>
      </c>
    </row>
    <row r="351" spans="1:1">
      <c r="A351" s="58">
        <v>41257</v>
      </c>
    </row>
    <row r="352" spans="1:1">
      <c r="A352" s="58">
        <v>41258</v>
      </c>
    </row>
    <row r="353" spans="1:1">
      <c r="A353" s="58">
        <v>41259</v>
      </c>
    </row>
    <row r="354" spans="1:1">
      <c r="A354" s="58">
        <v>41260</v>
      </c>
    </row>
    <row r="355" spans="1:1">
      <c r="A355" s="58">
        <v>41261</v>
      </c>
    </row>
    <row r="356" spans="1:1">
      <c r="A356" s="58">
        <v>41262</v>
      </c>
    </row>
    <row r="357" spans="1:1">
      <c r="A357" s="58">
        <v>41263</v>
      </c>
    </row>
    <row r="358" spans="1:1">
      <c r="A358" s="58">
        <v>41264</v>
      </c>
    </row>
    <row r="359" spans="1:1">
      <c r="A359" s="58">
        <v>41265</v>
      </c>
    </row>
    <row r="360" spans="1:1">
      <c r="A360" s="58">
        <v>41266</v>
      </c>
    </row>
    <row r="361" spans="1:1">
      <c r="A361" s="58">
        <v>41267</v>
      </c>
    </row>
    <row r="362" spans="1:1">
      <c r="A362" s="58">
        <v>41268</v>
      </c>
    </row>
    <row r="363" spans="1:1">
      <c r="A363" s="58">
        <v>41269</v>
      </c>
    </row>
    <row r="364" spans="1:1">
      <c r="A364" s="58">
        <v>41270</v>
      </c>
    </row>
    <row r="365" spans="1:1">
      <c r="A365" s="58">
        <v>41271</v>
      </c>
    </row>
    <row r="366" spans="1:1">
      <c r="A366" s="58">
        <v>41272</v>
      </c>
    </row>
    <row r="367" spans="1:1">
      <c r="A367" s="58">
        <v>41273</v>
      </c>
    </row>
    <row r="368" spans="1:1">
      <c r="A368" s="58">
        <v>41274</v>
      </c>
    </row>
    <row r="369" spans="1:1">
      <c r="A369" s="58">
        <v>41275</v>
      </c>
    </row>
    <row r="370" spans="1:1">
      <c r="A370" s="58">
        <v>41276</v>
      </c>
    </row>
    <row r="371" spans="1:1">
      <c r="A371" s="58">
        <v>41277</v>
      </c>
    </row>
    <row r="372" spans="1:1">
      <c r="A372" s="58">
        <v>41278</v>
      </c>
    </row>
    <row r="373" spans="1:1">
      <c r="A373" s="58">
        <v>41279</v>
      </c>
    </row>
    <row r="374" spans="1:1">
      <c r="A374" s="58">
        <v>41280</v>
      </c>
    </row>
    <row r="375" spans="1:1">
      <c r="A375" s="58">
        <v>41281</v>
      </c>
    </row>
    <row r="376" spans="1:1">
      <c r="A376" s="58">
        <v>41282</v>
      </c>
    </row>
    <row r="377" spans="1:1">
      <c r="A377" s="58">
        <v>41283</v>
      </c>
    </row>
    <row r="378" spans="1:1">
      <c r="A378" s="58">
        <v>41284</v>
      </c>
    </row>
    <row r="379" spans="1:1">
      <c r="A379" s="58">
        <v>41285</v>
      </c>
    </row>
    <row r="380" spans="1:1">
      <c r="A380" s="58">
        <v>41286</v>
      </c>
    </row>
    <row r="381" spans="1:1">
      <c r="A381" s="58">
        <v>41287</v>
      </c>
    </row>
    <row r="382" spans="1:1">
      <c r="A382" s="58">
        <v>41288</v>
      </c>
    </row>
    <row r="383" spans="1:1">
      <c r="A383" s="58">
        <v>41289</v>
      </c>
    </row>
    <row r="384" spans="1:1">
      <c r="A384" s="58">
        <v>41290</v>
      </c>
    </row>
    <row r="385" spans="1:1">
      <c r="A385" s="58">
        <v>41291</v>
      </c>
    </row>
    <row r="386" spans="1:1">
      <c r="A386" s="58">
        <v>41292</v>
      </c>
    </row>
    <row r="387" spans="1:1">
      <c r="A387" s="58">
        <v>41293</v>
      </c>
    </row>
    <row r="388" spans="1:1">
      <c r="A388" s="58">
        <v>41294</v>
      </c>
    </row>
    <row r="389" spans="1:1">
      <c r="A389" s="58">
        <v>41295</v>
      </c>
    </row>
    <row r="390" spans="1:1">
      <c r="A390" s="58">
        <v>41296</v>
      </c>
    </row>
    <row r="391" spans="1:1">
      <c r="A391" s="58">
        <v>41297</v>
      </c>
    </row>
    <row r="392" spans="1:1">
      <c r="A392" s="58">
        <v>41298</v>
      </c>
    </row>
    <row r="393" spans="1:1">
      <c r="A393" s="58">
        <v>41299</v>
      </c>
    </row>
    <row r="394" spans="1:1">
      <c r="A394" s="58">
        <v>41300</v>
      </c>
    </row>
    <row r="395" spans="1:1">
      <c r="A395" s="58">
        <v>41301</v>
      </c>
    </row>
    <row r="396" spans="1:1">
      <c r="A396" s="58">
        <v>41302</v>
      </c>
    </row>
    <row r="397" spans="1:1">
      <c r="A397" s="58">
        <v>41303</v>
      </c>
    </row>
    <row r="398" spans="1:1">
      <c r="A398" s="58">
        <v>41304</v>
      </c>
    </row>
    <row r="399" spans="1:1">
      <c r="A399" s="58">
        <v>41305</v>
      </c>
    </row>
    <row r="400" spans="1:1">
      <c r="A400" s="58">
        <v>41306</v>
      </c>
    </row>
    <row r="401" spans="1:1">
      <c r="A401" s="58">
        <v>41307</v>
      </c>
    </row>
    <row r="402" spans="1:1">
      <c r="A402" s="58">
        <v>41308</v>
      </c>
    </row>
    <row r="403" spans="1:1">
      <c r="A403" s="58">
        <v>41309</v>
      </c>
    </row>
    <row r="404" spans="1:1">
      <c r="A404" s="58">
        <v>41310</v>
      </c>
    </row>
    <row r="405" spans="1:1">
      <c r="A405" s="58">
        <v>41311</v>
      </c>
    </row>
    <row r="406" spans="1:1">
      <c r="A406" s="58">
        <v>41312</v>
      </c>
    </row>
    <row r="407" spans="1:1">
      <c r="A407" s="58">
        <v>41313</v>
      </c>
    </row>
    <row r="408" spans="1:1">
      <c r="A408" s="58">
        <v>41314</v>
      </c>
    </row>
    <row r="409" spans="1:1">
      <c r="A409" s="58">
        <v>41315</v>
      </c>
    </row>
    <row r="410" spans="1:1">
      <c r="A410" s="58">
        <v>41316</v>
      </c>
    </row>
    <row r="411" spans="1:1">
      <c r="A411" s="58">
        <v>41317</v>
      </c>
    </row>
    <row r="412" spans="1:1">
      <c r="A412" s="58">
        <v>41318</v>
      </c>
    </row>
    <row r="413" spans="1:1">
      <c r="A413" s="58">
        <v>41319</v>
      </c>
    </row>
    <row r="414" spans="1:1">
      <c r="A414" s="58">
        <v>41320</v>
      </c>
    </row>
    <row r="415" spans="1:1">
      <c r="A415" s="58">
        <v>41321</v>
      </c>
    </row>
    <row r="416" spans="1:1">
      <c r="A416" s="58">
        <v>41322</v>
      </c>
    </row>
    <row r="417" spans="1:1">
      <c r="A417" s="58">
        <v>41323</v>
      </c>
    </row>
    <row r="418" spans="1:1">
      <c r="A418" s="58">
        <v>41324</v>
      </c>
    </row>
    <row r="419" spans="1:1">
      <c r="A419" s="58">
        <v>41325</v>
      </c>
    </row>
    <row r="420" spans="1:1">
      <c r="A420" s="58">
        <v>41326</v>
      </c>
    </row>
    <row r="421" spans="1:1">
      <c r="A421" s="58">
        <v>41327</v>
      </c>
    </row>
    <row r="422" spans="1:1">
      <c r="A422" s="58">
        <v>41328</v>
      </c>
    </row>
    <row r="423" spans="1:1">
      <c r="A423" s="58">
        <v>41329</v>
      </c>
    </row>
    <row r="424" spans="1:1">
      <c r="A424" s="58">
        <v>41330</v>
      </c>
    </row>
    <row r="425" spans="1:1">
      <c r="A425" s="58">
        <v>41331</v>
      </c>
    </row>
    <row r="426" spans="1:1">
      <c r="A426" s="58">
        <v>41332</v>
      </c>
    </row>
    <row r="427" spans="1:1">
      <c r="A427" s="58">
        <v>41333</v>
      </c>
    </row>
    <row r="428" spans="1:1">
      <c r="A428" s="58">
        <v>41334</v>
      </c>
    </row>
    <row r="429" spans="1:1">
      <c r="A429" s="58">
        <v>41335</v>
      </c>
    </row>
    <row r="430" spans="1:1">
      <c r="A430" s="58">
        <v>41336</v>
      </c>
    </row>
    <row r="431" spans="1:1">
      <c r="A431" s="58">
        <v>41337</v>
      </c>
    </row>
    <row r="432" spans="1:1">
      <c r="A432" s="58">
        <v>41338</v>
      </c>
    </row>
    <row r="433" spans="1:1">
      <c r="A433" s="58">
        <v>41339</v>
      </c>
    </row>
    <row r="434" spans="1:1">
      <c r="A434" s="58">
        <v>41340</v>
      </c>
    </row>
    <row r="435" spans="1:1">
      <c r="A435" s="58">
        <v>41341</v>
      </c>
    </row>
    <row r="436" spans="1:1">
      <c r="A436" s="58">
        <v>41342</v>
      </c>
    </row>
    <row r="437" spans="1:1">
      <c r="A437" s="58">
        <v>41343</v>
      </c>
    </row>
    <row r="438" spans="1:1">
      <c r="A438" s="58">
        <v>41344</v>
      </c>
    </row>
    <row r="439" spans="1:1">
      <c r="A439" s="58">
        <v>41345</v>
      </c>
    </row>
    <row r="440" spans="1:1">
      <c r="A440" s="58">
        <v>41346</v>
      </c>
    </row>
    <row r="441" spans="1:1">
      <c r="A441" s="58">
        <v>41347</v>
      </c>
    </row>
    <row r="442" spans="1:1">
      <c r="A442" s="58">
        <v>41348</v>
      </c>
    </row>
    <row r="443" spans="1:1">
      <c r="A443" s="58">
        <v>41349</v>
      </c>
    </row>
    <row r="444" spans="1:1">
      <c r="A444" s="58">
        <v>41350</v>
      </c>
    </row>
    <row r="445" spans="1:1">
      <c r="A445" s="58">
        <v>41351</v>
      </c>
    </row>
    <row r="446" spans="1:1">
      <c r="A446" s="58">
        <v>41352</v>
      </c>
    </row>
    <row r="447" spans="1:1">
      <c r="A447" s="58">
        <v>41353</v>
      </c>
    </row>
    <row r="448" spans="1:1">
      <c r="A448" s="58">
        <v>41354</v>
      </c>
    </row>
    <row r="449" spans="1:1">
      <c r="A449" s="58">
        <v>41355</v>
      </c>
    </row>
    <row r="450" spans="1:1">
      <c r="A450" s="58">
        <v>41356</v>
      </c>
    </row>
    <row r="451" spans="1:1">
      <c r="A451" s="58">
        <v>41357</v>
      </c>
    </row>
    <row r="452" spans="1:1">
      <c r="A452" s="58">
        <v>41358</v>
      </c>
    </row>
    <row r="453" spans="1:1">
      <c r="A453" s="58">
        <v>41359</v>
      </c>
    </row>
    <row r="454" spans="1:1">
      <c r="A454" s="58">
        <v>41360</v>
      </c>
    </row>
    <row r="455" spans="1:1">
      <c r="A455" s="58">
        <v>41361</v>
      </c>
    </row>
    <row r="456" spans="1:1">
      <c r="A456" s="58">
        <v>41362</v>
      </c>
    </row>
    <row r="457" spans="1:1">
      <c r="A457" s="58">
        <v>41363</v>
      </c>
    </row>
    <row r="458" spans="1:1">
      <c r="A458" s="58">
        <v>41364</v>
      </c>
    </row>
    <row r="459" spans="1:1">
      <c r="A459" s="58">
        <v>41365</v>
      </c>
    </row>
    <row r="460" spans="1:1">
      <c r="A460" s="58">
        <v>41366</v>
      </c>
    </row>
    <row r="461" spans="1:1">
      <c r="A461" s="58">
        <v>41367</v>
      </c>
    </row>
    <row r="462" spans="1:1">
      <c r="A462" s="58">
        <v>41368</v>
      </c>
    </row>
    <row r="463" spans="1:1">
      <c r="A463" s="58">
        <v>41369</v>
      </c>
    </row>
    <row r="464" spans="1:1">
      <c r="A464" s="58">
        <v>41370</v>
      </c>
    </row>
    <row r="465" spans="1:1">
      <c r="A465" s="58">
        <v>41371</v>
      </c>
    </row>
    <row r="466" spans="1:1">
      <c r="A466" s="58">
        <v>41372</v>
      </c>
    </row>
    <row r="467" spans="1:1">
      <c r="A467" s="58">
        <v>41373</v>
      </c>
    </row>
    <row r="468" spans="1:1">
      <c r="A468" s="58">
        <v>41374</v>
      </c>
    </row>
    <row r="469" spans="1:1">
      <c r="A469" s="58">
        <v>41375</v>
      </c>
    </row>
    <row r="470" spans="1:1">
      <c r="A470" s="58">
        <v>41376</v>
      </c>
    </row>
    <row r="471" spans="1:1">
      <c r="A471" s="58">
        <v>41377</v>
      </c>
    </row>
    <row r="472" spans="1:1">
      <c r="A472" s="58">
        <v>41378</v>
      </c>
    </row>
    <row r="473" spans="1:1">
      <c r="A473" s="58">
        <v>41379</v>
      </c>
    </row>
    <row r="474" spans="1:1">
      <c r="A474" s="58">
        <v>41380</v>
      </c>
    </row>
    <row r="475" spans="1:1">
      <c r="A475" s="58">
        <v>41381</v>
      </c>
    </row>
    <row r="476" spans="1:1">
      <c r="A476" s="58">
        <v>41382</v>
      </c>
    </row>
    <row r="477" spans="1:1">
      <c r="A477" s="58">
        <v>41383</v>
      </c>
    </row>
    <row r="478" spans="1:1">
      <c r="A478" s="58">
        <v>41384</v>
      </c>
    </row>
    <row r="479" spans="1:1">
      <c r="A479" s="58">
        <v>41385</v>
      </c>
    </row>
    <row r="480" spans="1:1">
      <c r="A480" s="58">
        <v>41386</v>
      </c>
    </row>
    <row r="481" spans="1:1">
      <c r="A481" s="58">
        <v>41387</v>
      </c>
    </row>
    <row r="482" spans="1:1">
      <c r="A482" s="58">
        <v>41388</v>
      </c>
    </row>
    <row r="483" spans="1:1">
      <c r="A483" s="58">
        <v>41389</v>
      </c>
    </row>
    <row r="484" spans="1:1">
      <c r="A484" s="58">
        <v>41390</v>
      </c>
    </row>
    <row r="485" spans="1:1">
      <c r="A485" s="58">
        <v>41391</v>
      </c>
    </row>
    <row r="486" spans="1:1">
      <c r="A486" s="58">
        <v>41392</v>
      </c>
    </row>
    <row r="487" spans="1:1">
      <c r="A487" s="58">
        <v>41393</v>
      </c>
    </row>
    <row r="488" spans="1:1">
      <c r="A488" s="58">
        <v>41394</v>
      </c>
    </row>
    <row r="489" spans="1:1">
      <c r="A489" s="58">
        <v>41395</v>
      </c>
    </row>
    <row r="490" spans="1:1">
      <c r="A490" s="58">
        <v>41396</v>
      </c>
    </row>
    <row r="491" spans="1:1">
      <c r="A491" s="58">
        <v>41397</v>
      </c>
    </row>
    <row r="492" spans="1:1">
      <c r="A492" s="58">
        <v>41398</v>
      </c>
    </row>
    <row r="493" spans="1:1">
      <c r="A493" s="58">
        <v>41399</v>
      </c>
    </row>
    <row r="494" spans="1:1">
      <c r="A494" s="58">
        <v>41400</v>
      </c>
    </row>
    <row r="495" spans="1:1">
      <c r="A495" s="58">
        <v>41401</v>
      </c>
    </row>
    <row r="496" spans="1:1">
      <c r="A496" s="58">
        <v>41402</v>
      </c>
    </row>
    <row r="497" spans="1:1">
      <c r="A497" s="58">
        <v>41403</v>
      </c>
    </row>
    <row r="498" spans="1:1">
      <c r="A498" s="58">
        <v>41404</v>
      </c>
    </row>
    <row r="499" spans="1:1">
      <c r="A499" s="58">
        <v>41405</v>
      </c>
    </row>
    <row r="500" spans="1:1">
      <c r="A500" s="58">
        <v>41406</v>
      </c>
    </row>
    <row r="501" spans="1:1">
      <c r="A501" s="58">
        <v>41407</v>
      </c>
    </row>
    <row r="502" spans="1:1">
      <c r="A502" s="58">
        <v>41408</v>
      </c>
    </row>
    <row r="503" spans="1:1">
      <c r="A503" s="58">
        <v>41409</v>
      </c>
    </row>
    <row r="504" spans="1:1">
      <c r="A504" s="58">
        <v>41410</v>
      </c>
    </row>
    <row r="505" spans="1:1">
      <c r="A505" s="58">
        <v>41411</v>
      </c>
    </row>
    <row r="506" spans="1:1">
      <c r="A506" s="58">
        <v>41412</v>
      </c>
    </row>
    <row r="507" spans="1:1">
      <c r="A507" s="58">
        <v>41413</v>
      </c>
    </row>
    <row r="508" spans="1:1">
      <c r="A508" s="58">
        <v>41414</v>
      </c>
    </row>
    <row r="509" spans="1:1">
      <c r="A509" s="58">
        <v>41415</v>
      </c>
    </row>
    <row r="510" spans="1:1">
      <c r="A510" s="58">
        <v>41416</v>
      </c>
    </row>
    <row r="511" spans="1:1">
      <c r="A511" s="58">
        <v>41417</v>
      </c>
    </row>
    <row r="512" spans="1:1">
      <c r="A512" s="58">
        <v>41418</v>
      </c>
    </row>
    <row r="513" spans="1:1">
      <c r="A513" s="58">
        <v>41419</v>
      </c>
    </row>
    <row r="514" spans="1:1">
      <c r="A514" s="58">
        <v>41420</v>
      </c>
    </row>
    <row r="515" spans="1:1">
      <c r="A515" s="58">
        <v>41421</v>
      </c>
    </row>
    <row r="516" spans="1:1">
      <c r="A516" s="58">
        <v>41422</v>
      </c>
    </row>
    <row r="517" spans="1:1">
      <c r="A517" s="58">
        <v>41423</v>
      </c>
    </row>
    <row r="518" spans="1:1">
      <c r="A518" s="58">
        <v>41424</v>
      </c>
    </row>
    <row r="519" spans="1:1">
      <c r="A519" s="58">
        <v>41425</v>
      </c>
    </row>
    <row r="520" spans="1:1">
      <c r="A520" s="58">
        <v>41426</v>
      </c>
    </row>
    <row r="521" spans="1:1">
      <c r="A521" s="58">
        <v>41427</v>
      </c>
    </row>
    <row r="522" spans="1:1">
      <c r="A522" s="58">
        <v>41428</v>
      </c>
    </row>
    <row r="523" spans="1:1">
      <c r="A523" s="58">
        <v>41429</v>
      </c>
    </row>
    <row r="524" spans="1:1">
      <c r="A524" s="58">
        <v>41430</v>
      </c>
    </row>
    <row r="525" spans="1:1">
      <c r="A525" s="58">
        <v>41431</v>
      </c>
    </row>
    <row r="526" spans="1:1">
      <c r="A526" s="58">
        <v>41432</v>
      </c>
    </row>
    <row r="527" spans="1:1">
      <c r="A527" s="58">
        <v>41433</v>
      </c>
    </row>
    <row r="528" spans="1:1">
      <c r="A528" s="58">
        <v>41434</v>
      </c>
    </row>
    <row r="529" spans="1:1">
      <c r="A529" s="58">
        <v>41435</v>
      </c>
    </row>
    <row r="530" spans="1:1">
      <c r="A530" s="58">
        <v>41436</v>
      </c>
    </row>
    <row r="531" spans="1:1">
      <c r="A531" s="58">
        <v>41437</v>
      </c>
    </row>
    <row r="532" spans="1:1">
      <c r="A532" s="58">
        <v>41438</v>
      </c>
    </row>
    <row r="533" spans="1:1">
      <c r="A533" s="58">
        <v>41439</v>
      </c>
    </row>
    <row r="534" spans="1:1">
      <c r="A534" s="58">
        <v>41440</v>
      </c>
    </row>
    <row r="535" spans="1:1">
      <c r="A535" s="58">
        <v>41441</v>
      </c>
    </row>
    <row r="536" spans="1:1">
      <c r="A536" s="58">
        <v>41442</v>
      </c>
    </row>
    <row r="537" spans="1:1">
      <c r="A537" s="58">
        <v>41443</v>
      </c>
    </row>
    <row r="538" spans="1:1">
      <c r="A538" s="58">
        <v>41444</v>
      </c>
    </row>
    <row r="539" spans="1:1">
      <c r="A539" s="58">
        <v>41445</v>
      </c>
    </row>
    <row r="540" spans="1:1">
      <c r="A540" s="58">
        <v>41446</v>
      </c>
    </row>
    <row r="541" spans="1:1">
      <c r="A541" s="58">
        <v>41447</v>
      </c>
    </row>
    <row r="542" spans="1:1">
      <c r="A542" s="58">
        <v>41448</v>
      </c>
    </row>
    <row r="543" spans="1:1">
      <c r="A543" s="58">
        <v>41449</v>
      </c>
    </row>
    <row r="544" spans="1:1">
      <c r="A544" s="58">
        <v>41450</v>
      </c>
    </row>
    <row r="545" spans="1:1">
      <c r="A545" s="58">
        <v>41451</v>
      </c>
    </row>
    <row r="546" spans="1:1">
      <c r="A546" s="58">
        <v>41452</v>
      </c>
    </row>
    <row r="547" spans="1:1">
      <c r="A547" s="58">
        <v>41453</v>
      </c>
    </row>
    <row r="548" spans="1:1">
      <c r="A548" s="58">
        <v>41454</v>
      </c>
    </row>
    <row r="549" spans="1:1">
      <c r="A549" s="58">
        <v>41455</v>
      </c>
    </row>
    <row r="550" spans="1:1">
      <c r="A550" s="58">
        <v>41456</v>
      </c>
    </row>
    <row r="551" spans="1:1">
      <c r="A551" s="58">
        <v>41457</v>
      </c>
    </row>
    <row r="552" spans="1:1">
      <c r="A552" s="58">
        <v>41458</v>
      </c>
    </row>
    <row r="553" spans="1:1">
      <c r="A553" s="58">
        <v>41459</v>
      </c>
    </row>
    <row r="554" spans="1:1">
      <c r="A554" s="58">
        <v>41460</v>
      </c>
    </row>
    <row r="555" spans="1:1">
      <c r="A555" s="58">
        <v>41461</v>
      </c>
    </row>
    <row r="556" spans="1:1">
      <c r="A556" s="58">
        <v>41462</v>
      </c>
    </row>
    <row r="557" spans="1:1">
      <c r="A557" s="58">
        <v>41463</v>
      </c>
    </row>
    <row r="558" spans="1:1">
      <c r="A558" s="58">
        <v>41464</v>
      </c>
    </row>
    <row r="559" spans="1:1">
      <c r="A559" s="58">
        <v>41465</v>
      </c>
    </row>
    <row r="560" spans="1:1">
      <c r="A560" s="58">
        <v>41466</v>
      </c>
    </row>
    <row r="561" spans="1:1">
      <c r="A561" s="58">
        <v>41467</v>
      </c>
    </row>
    <row r="562" spans="1:1">
      <c r="A562" s="58">
        <v>41468</v>
      </c>
    </row>
    <row r="563" spans="1:1">
      <c r="A563" s="58">
        <v>41469</v>
      </c>
    </row>
    <row r="564" spans="1:1">
      <c r="A564" s="58">
        <v>41470</v>
      </c>
    </row>
    <row r="565" spans="1:1">
      <c r="A565" s="58">
        <v>41471</v>
      </c>
    </row>
    <row r="566" spans="1:1">
      <c r="A566" s="58">
        <v>41472</v>
      </c>
    </row>
    <row r="567" spans="1:1">
      <c r="A567" s="58">
        <v>41473</v>
      </c>
    </row>
    <row r="568" spans="1:1">
      <c r="A568" s="58">
        <v>41474</v>
      </c>
    </row>
    <row r="569" spans="1:1">
      <c r="A569" s="58">
        <v>41475</v>
      </c>
    </row>
    <row r="570" spans="1:1">
      <c r="A570" s="58">
        <v>41476</v>
      </c>
    </row>
    <row r="571" spans="1:1">
      <c r="A571" s="58">
        <v>41477</v>
      </c>
    </row>
    <row r="572" spans="1:1">
      <c r="A572" s="58">
        <v>41478</v>
      </c>
    </row>
    <row r="573" spans="1:1">
      <c r="A573" s="58">
        <v>41479</v>
      </c>
    </row>
    <row r="574" spans="1:1">
      <c r="A574" s="58">
        <v>41480</v>
      </c>
    </row>
    <row r="575" spans="1:1">
      <c r="A575" s="58">
        <v>41481</v>
      </c>
    </row>
    <row r="576" spans="1:1">
      <c r="A576" s="58">
        <v>41482</v>
      </c>
    </row>
    <row r="577" spans="1:1">
      <c r="A577" s="58">
        <v>41483</v>
      </c>
    </row>
    <row r="578" spans="1:1">
      <c r="A578" s="58">
        <v>41484</v>
      </c>
    </row>
    <row r="579" spans="1:1">
      <c r="A579" s="58">
        <v>41485</v>
      </c>
    </row>
    <row r="580" spans="1:1">
      <c r="A580" s="58">
        <v>41486</v>
      </c>
    </row>
    <row r="581" spans="1:1">
      <c r="A581" s="58">
        <v>41487</v>
      </c>
    </row>
    <row r="582" spans="1:1">
      <c r="A582" s="58">
        <v>41488</v>
      </c>
    </row>
    <row r="583" spans="1:1">
      <c r="A583" s="58">
        <v>41489</v>
      </c>
    </row>
    <row r="584" spans="1:1">
      <c r="A584" s="58">
        <v>41490</v>
      </c>
    </row>
    <row r="585" spans="1:1">
      <c r="A585" s="58">
        <v>41491</v>
      </c>
    </row>
    <row r="586" spans="1:1">
      <c r="A586" s="58">
        <v>41492</v>
      </c>
    </row>
    <row r="587" spans="1:1">
      <c r="A587" s="58">
        <v>41493</v>
      </c>
    </row>
    <row r="588" spans="1:1">
      <c r="A588" s="58">
        <v>41494</v>
      </c>
    </row>
    <row r="589" spans="1:1">
      <c r="A589" s="58">
        <v>41495</v>
      </c>
    </row>
    <row r="590" spans="1:1">
      <c r="A590" s="58">
        <v>41496</v>
      </c>
    </row>
    <row r="591" spans="1:1">
      <c r="A591" s="58">
        <v>41497</v>
      </c>
    </row>
    <row r="592" spans="1:1">
      <c r="A592" s="58">
        <v>41498</v>
      </c>
    </row>
    <row r="593" spans="1:1">
      <c r="A593" s="58">
        <v>41499</v>
      </c>
    </row>
    <row r="594" spans="1:1">
      <c r="A594" s="58">
        <v>41500</v>
      </c>
    </row>
    <row r="595" spans="1:1">
      <c r="A595" s="58">
        <v>41501</v>
      </c>
    </row>
    <row r="596" spans="1:1">
      <c r="A596" s="58">
        <v>41502</v>
      </c>
    </row>
    <row r="597" spans="1:1">
      <c r="A597" s="58">
        <v>41503</v>
      </c>
    </row>
    <row r="598" spans="1:1">
      <c r="A598" s="58">
        <v>41504</v>
      </c>
    </row>
    <row r="599" spans="1:1">
      <c r="A599" s="58">
        <v>41505</v>
      </c>
    </row>
    <row r="600" spans="1:1">
      <c r="A600" s="58">
        <v>41506</v>
      </c>
    </row>
    <row r="601" spans="1:1">
      <c r="A601" s="58">
        <v>41507</v>
      </c>
    </row>
    <row r="602" spans="1:1">
      <c r="A602" s="58">
        <v>41508</v>
      </c>
    </row>
    <row r="603" spans="1:1">
      <c r="A603" s="58">
        <v>41509</v>
      </c>
    </row>
    <row r="604" spans="1:1">
      <c r="A604" s="58">
        <v>41510</v>
      </c>
    </row>
    <row r="605" spans="1:1">
      <c r="A605" s="58">
        <v>41511</v>
      </c>
    </row>
    <row r="606" spans="1:1">
      <c r="A606" s="58">
        <v>41512</v>
      </c>
    </row>
    <row r="607" spans="1:1">
      <c r="A607" s="58">
        <v>41513</v>
      </c>
    </row>
    <row r="608" spans="1:1">
      <c r="A608" s="58">
        <v>41514</v>
      </c>
    </row>
    <row r="609" spans="1:1">
      <c r="A609" s="58">
        <v>41515</v>
      </c>
    </row>
    <row r="610" spans="1:1">
      <c r="A610" s="58">
        <v>41516</v>
      </c>
    </row>
    <row r="611" spans="1:1">
      <c r="A611" s="58">
        <v>41517</v>
      </c>
    </row>
    <row r="612" spans="1:1">
      <c r="A612" s="58">
        <v>41518</v>
      </c>
    </row>
    <row r="613" spans="1:1">
      <c r="A613" s="58">
        <v>41519</v>
      </c>
    </row>
    <row r="614" spans="1:1">
      <c r="A614" s="58">
        <v>41520</v>
      </c>
    </row>
    <row r="615" spans="1:1">
      <c r="A615" s="58">
        <v>41521</v>
      </c>
    </row>
    <row r="616" spans="1:1">
      <c r="A616" s="58">
        <v>41522</v>
      </c>
    </row>
    <row r="617" spans="1:1">
      <c r="A617" s="58">
        <v>41523</v>
      </c>
    </row>
    <row r="618" spans="1:1">
      <c r="A618" s="58">
        <v>41524</v>
      </c>
    </row>
    <row r="619" spans="1:1">
      <c r="A619" s="58">
        <v>41525</v>
      </c>
    </row>
    <row r="620" spans="1:1">
      <c r="A620" s="58">
        <v>41526</v>
      </c>
    </row>
    <row r="621" spans="1:1">
      <c r="A621" s="58">
        <v>41527</v>
      </c>
    </row>
    <row r="622" spans="1:1">
      <c r="A622" s="58">
        <v>41528</v>
      </c>
    </row>
    <row r="623" spans="1:1">
      <c r="A623" s="58">
        <v>41529</v>
      </c>
    </row>
    <row r="624" spans="1:1">
      <c r="A624" s="58">
        <v>41530</v>
      </c>
    </row>
    <row r="625" spans="1:1">
      <c r="A625" s="58">
        <v>41531</v>
      </c>
    </row>
    <row r="626" spans="1:1">
      <c r="A626" s="58">
        <v>41532</v>
      </c>
    </row>
    <row r="627" spans="1:1">
      <c r="A627" s="58">
        <v>41533</v>
      </c>
    </row>
    <row r="628" spans="1:1">
      <c r="A628" s="58">
        <v>41534</v>
      </c>
    </row>
    <row r="629" spans="1:1">
      <c r="A629" s="58">
        <v>41535</v>
      </c>
    </row>
    <row r="630" spans="1:1">
      <c r="A630" s="58">
        <v>41536</v>
      </c>
    </row>
    <row r="631" spans="1:1">
      <c r="A631" s="58">
        <v>41537</v>
      </c>
    </row>
    <row r="632" spans="1:1">
      <c r="A632" s="58">
        <v>41538</v>
      </c>
    </row>
    <row r="633" spans="1:1">
      <c r="A633" s="58">
        <v>41539</v>
      </c>
    </row>
    <row r="634" spans="1:1">
      <c r="A634" s="58">
        <v>41540</v>
      </c>
    </row>
    <row r="635" spans="1:1">
      <c r="A635" s="58">
        <v>41541</v>
      </c>
    </row>
    <row r="636" spans="1:1">
      <c r="A636" s="58">
        <v>41542</v>
      </c>
    </row>
    <row r="637" spans="1:1">
      <c r="A637" s="58">
        <v>41543</v>
      </c>
    </row>
    <row r="638" spans="1:1">
      <c r="A638" s="58">
        <v>41544</v>
      </c>
    </row>
    <row r="639" spans="1:1">
      <c r="A639" s="58">
        <v>41545</v>
      </c>
    </row>
    <row r="640" spans="1:1">
      <c r="A640" s="58">
        <v>41546</v>
      </c>
    </row>
    <row r="641" spans="1:1">
      <c r="A641" s="58">
        <v>41547</v>
      </c>
    </row>
    <row r="642" spans="1:1">
      <c r="A642" s="58">
        <v>41548</v>
      </c>
    </row>
    <row r="643" spans="1:1">
      <c r="A643" s="58">
        <v>41549</v>
      </c>
    </row>
    <row r="644" spans="1:1">
      <c r="A644" s="58">
        <v>41550</v>
      </c>
    </row>
    <row r="645" spans="1:1">
      <c r="A645" s="58">
        <v>41551</v>
      </c>
    </row>
    <row r="646" spans="1:1">
      <c r="A646" s="58">
        <v>41552</v>
      </c>
    </row>
    <row r="647" spans="1:1">
      <c r="A647" s="58">
        <v>41553</v>
      </c>
    </row>
    <row r="648" spans="1:1">
      <c r="A648" s="58">
        <v>41554</v>
      </c>
    </row>
    <row r="649" spans="1:1">
      <c r="A649" s="58">
        <v>41555</v>
      </c>
    </row>
    <row r="650" spans="1:1">
      <c r="A650" s="58">
        <v>41556</v>
      </c>
    </row>
    <row r="651" spans="1:1">
      <c r="A651" s="58">
        <v>41557</v>
      </c>
    </row>
    <row r="652" spans="1:1">
      <c r="A652" s="58">
        <v>41558</v>
      </c>
    </row>
    <row r="653" spans="1:1">
      <c r="A653" s="58">
        <v>41559</v>
      </c>
    </row>
    <row r="654" spans="1:1">
      <c r="A654" s="58">
        <v>41560</v>
      </c>
    </row>
    <row r="655" spans="1:1">
      <c r="A655" s="58">
        <v>41561</v>
      </c>
    </row>
    <row r="656" spans="1:1">
      <c r="A656" s="58">
        <v>41562</v>
      </c>
    </row>
    <row r="657" spans="1:1">
      <c r="A657" s="58">
        <v>41563</v>
      </c>
    </row>
    <row r="658" spans="1:1">
      <c r="A658" s="58">
        <v>41564</v>
      </c>
    </row>
    <row r="659" spans="1:1">
      <c r="A659" s="58">
        <v>41565</v>
      </c>
    </row>
    <row r="660" spans="1:1">
      <c r="A660" s="58">
        <v>41566</v>
      </c>
    </row>
    <row r="661" spans="1:1">
      <c r="A661" s="58">
        <v>41567</v>
      </c>
    </row>
    <row r="662" spans="1:1">
      <c r="A662" s="58">
        <v>41568</v>
      </c>
    </row>
    <row r="663" spans="1:1">
      <c r="A663" s="58">
        <v>41569</v>
      </c>
    </row>
    <row r="664" spans="1:1">
      <c r="A664" s="58">
        <v>41570</v>
      </c>
    </row>
    <row r="665" spans="1:1">
      <c r="A665" s="58">
        <v>41571</v>
      </c>
    </row>
    <row r="666" spans="1:1">
      <c r="A666" s="58">
        <v>41572</v>
      </c>
    </row>
    <row r="667" spans="1:1">
      <c r="A667" s="58">
        <v>41573</v>
      </c>
    </row>
    <row r="668" spans="1:1">
      <c r="A668" s="58">
        <v>41574</v>
      </c>
    </row>
    <row r="669" spans="1:1">
      <c r="A669" s="58">
        <v>41575</v>
      </c>
    </row>
    <row r="670" spans="1:1">
      <c r="A670" s="58">
        <v>41576</v>
      </c>
    </row>
    <row r="671" spans="1:1">
      <c r="A671" s="58">
        <v>41577</v>
      </c>
    </row>
    <row r="672" spans="1:1">
      <c r="A672" s="58">
        <v>41578</v>
      </c>
    </row>
    <row r="673" spans="1:1">
      <c r="A673" s="58">
        <v>41579</v>
      </c>
    </row>
    <row r="674" spans="1:1">
      <c r="A674" s="58">
        <v>41580</v>
      </c>
    </row>
    <row r="675" spans="1:1">
      <c r="A675" s="58">
        <v>41581</v>
      </c>
    </row>
    <row r="676" spans="1:1">
      <c r="A676" s="58">
        <v>41582</v>
      </c>
    </row>
    <row r="677" spans="1:1">
      <c r="A677" s="58">
        <v>41583</v>
      </c>
    </row>
    <row r="678" spans="1:1">
      <c r="A678" s="58">
        <v>41584</v>
      </c>
    </row>
    <row r="679" spans="1:1">
      <c r="A679" s="58">
        <v>41585</v>
      </c>
    </row>
    <row r="680" spans="1:1">
      <c r="A680" s="58">
        <v>41586</v>
      </c>
    </row>
    <row r="681" spans="1:1">
      <c r="A681" s="58">
        <v>41587</v>
      </c>
    </row>
    <row r="682" spans="1:1">
      <c r="A682" s="58">
        <v>41588</v>
      </c>
    </row>
    <row r="683" spans="1:1">
      <c r="A683" s="58">
        <v>41589</v>
      </c>
    </row>
    <row r="684" spans="1:1">
      <c r="A684" s="58">
        <v>41590</v>
      </c>
    </row>
    <row r="685" spans="1:1">
      <c r="A685" s="58">
        <v>41591</v>
      </c>
    </row>
    <row r="686" spans="1:1">
      <c r="A686" s="58">
        <v>41592</v>
      </c>
    </row>
    <row r="687" spans="1:1">
      <c r="A687" s="58">
        <v>41593</v>
      </c>
    </row>
    <row r="688" spans="1:1">
      <c r="A688" s="58">
        <v>41594</v>
      </c>
    </row>
    <row r="689" spans="1:1">
      <c r="A689" s="58">
        <v>41595</v>
      </c>
    </row>
    <row r="690" spans="1:1">
      <c r="A690" s="58">
        <v>41596</v>
      </c>
    </row>
    <row r="691" spans="1:1">
      <c r="A691" s="58">
        <v>41597</v>
      </c>
    </row>
    <row r="692" spans="1:1">
      <c r="A692" s="58">
        <v>41598</v>
      </c>
    </row>
    <row r="693" spans="1:1">
      <c r="A693" s="58">
        <v>41599</v>
      </c>
    </row>
    <row r="694" spans="1:1">
      <c r="A694" s="58">
        <v>41600</v>
      </c>
    </row>
    <row r="695" spans="1:1">
      <c r="A695" s="58">
        <v>41601</v>
      </c>
    </row>
    <row r="696" spans="1:1">
      <c r="A696" s="58">
        <v>41602</v>
      </c>
    </row>
    <row r="697" spans="1:1">
      <c r="A697" s="58">
        <v>41603</v>
      </c>
    </row>
    <row r="698" spans="1:1">
      <c r="A698" s="58">
        <v>41604</v>
      </c>
    </row>
    <row r="699" spans="1:1">
      <c r="A699" s="58">
        <v>41605</v>
      </c>
    </row>
    <row r="700" spans="1:1">
      <c r="A700" s="58">
        <v>41606</v>
      </c>
    </row>
    <row r="701" spans="1:1">
      <c r="A701" s="58">
        <v>41607</v>
      </c>
    </row>
    <row r="702" spans="1:1">
      <c r="A702" s="58">
        <v>41608</v>
      </c>
    </row>
    <row r="703" spans="1:1">
      <c r="A703" s="58">
        <v>41609</v>
      </c>
    </row>
    <row r="704" spans="1:1">
      <c r="A704" s="58">
        <v>41610</v>
      </c>
    </row>
    <row r="705" spans="1:1">
      <c r="A705" s="58">
        <v>41611</v>
      </c>
    </row>
    <row r="706" spans="1:1">
      <c r="A706" s="58">
        <v>41612</v>
      </c>
    </row>
    <row r="707" spans="1:1">
      <c r="A707" s="58">
        <v>41613</v>
      </c>
    </row>
    <row r="708" spans="1:1">
      <c r="A708" s="58">
        <v>41614</v>
      </c>
    </row>
    <row r="709" spans="1:1">
      <c r="A709" s="58">
        <v>41615</v>
      </c>
    </row>
    <row r="710" spans="1:1">
      <c r="A710" s="58">
        <v>41616</v>
      </c>
    </row>
    <row r="711" spans="1:1">
      <c r="A711" s="58">
        <v>41617</v>
      </c>
    </row>
    <row r="712" spans="1:1">
      <c r="A712" s="58">
        <v>41618</v>
      </c>
    </row>
    <row r="713" spans="1:1">
      <c r="A713" s="58">
        <v>41619</v>
      </c>
    </row>
    <row r="714" spans="1:1">
      <c r="A714" s="58">
        <v>41620</v>
      </c>
    </row>
    <row r="715" spans="1:1">
      <c r="A715" s="58">
        <v>41621</v>
      </c>
    </row>
    <row r="716" spans="1:1">
      <c r="A716" s="58">
        <v>41622</v>
      </c>
    </row>
    <row r="717" spans="1:1">
      <c r="A717" s="58">
        <v>41623</v>
      </c>
    </row>
    <row r="718" spans="1:1">
      <c r="A718" s="58">
        <v>41624</v>
      </c>
    </row>
    <row r="719" spans="1:1">
      <c r="A719" s="58">
        <v>41625</v>
      </c>
    </row>
    <row r="720" spans="1:1">
      <c r="A720" s="58">
        <v>41626</v>
      </c>
    </row>
    <row r="721" spans="1:1">
      <c r="A721" s="58">
        <v>41627</v>
      </c>
    </row>
    <row r="722" spans="1:1">
      <c r="A722" s="58">
        <v>41628</v>
      </c>
    </row>
    <row r="723" spans="1:1">
      <c r="A723" s="58">
        <v>41629</v>
      </c>
    </row>
    <row r="724" spans="1:1">
      <c r="A724" s="58">
        <v>41630</v>
      </c>
    </row>
    <row r="725" spans="1:1">
      <c r="A725" s="58">
        <v>41631</v>
      </c>
    </row>
    <row r="726" spans="1:1">
      <c r="A726" s="58">
        <v>41632</v>
      </c>
    </row>
    <row r="727" spans="1:1">
      <c r="A727" s="58">
        <v>41633</v>
      </c>
    </row>
    <row r="728" spans="1:1">
      <c r="A728" s="58">
        <v>41634</v>
      </c>
    </row>
    <row r="729" spans="1:1">
      <c r="A729" s="58">
        <v>41635</v>
      </c>
    </row>
    <row r="730" spans="1:1">
      <c r="A730" s="58">
        <v>41636</v>
      </c>
    </row>
    <row r="731" spans="1:1">
      <c r="A731" s="58">
        <v>41637</v>
      </c>
    </row>
    <row r="732" spans="1:1">
      <c r="A732" s="58">
        <v>41638</v>
      </c>
    </row>
    <row r="733" spans="1:1">
      <c r="A733" s="58">
        <v>41639</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33</vt:i4>
      </vt:variant>
      <vt:variant>
        <vt:lpstr>Named Ranges</vt:lpstr>
      </vt:variant>
      <vt:variant>
        <vt:i4>28</vt:i4>
      </vt:variant>
    </vt:vector>
  </HeadingPairs>
  <TitlesOfParts>
    <vt:vector size="61" baseType="lpstr">
      <vt:lpstr>ფორმა N1</vt:lpstr>
      <vt:lpstr>ფორმა N2</vt:lpstr>
      <vt:lpstr>ფორმა N3</vt:lpstr>
      <vt:lpstr>ფორმა N4</vt:lpstr>
      <vt:lpstr>ფორმა N4.1</vt:lpstr>
      <vt:lpstr>ფორმა 4.2</vt:lpstr>
      <vt:lpstr>ფორმა N4.3</vt:lpstr>
      <vt:lpstr>ფორმა 4.4</vt:lpstr>
      <vt:lpstr>ფორმა 4.5</vt:lpstr>
      <vt:lpstr>ფორმა N5</vt:lpstr>
      <vt:lpstr>ფორმა N5.1</vt:lpstr>
      <vt:lpstr>ფორმა 5.2</vt:lpstr>
      <vt:lpstr>ფორმა N5.3</vt:lpstr>
      <vt:lpstr>ფორმა 5.4</vt:lpstr>
      <vt:lpstr>ფორმა 5.5</vt:lpstr>
      <vt:lpstr>ფორმა N6</vt:lpstr>
      <vt:lpstr>ფორმა N7</vt:lpstr>
      <vt:lpstr>ფორმა N 7.1</vt:lpstr>
      <vt:lpstr>ფორმა N8</vt:lpstr>
      <vt:lpstr>ფორმა N8.1</vt:lpstr>
      <vt:lpstr>ფორმა N8.2</vt:lpstr>
      <vt:lpstr>ფორმა 8.3</vt:lpstr>
      <vt:lpstr>ფორმა N 9</vt:lpstr>
      <vt:lpstr>ფორმა N9.1</vt:lpstr>
      <vt:lpstr>შემაჯამებელი ფორმა</vt:lpstr>
      <vt:lpstr>ფორმა N10</vt:lpstr>
      <vt:lpstr>ფორმა N11</vt:lpstr>
      <vt:lpstr>ფორმა N12</vt:lpstr>
      <vt:lpstr>ფორმა N13</vt:lpstr>
      <vt:lpstr>ფორმა N14</vt:lpstr>
      <vt:lpstr>ფორმა N15</vt:lpstr>
      <vt:lpstr>ფორმა N16</vt:lpstr>
      <vt:lpstr>ფორმა N17</vt:lpstr>
      <vt:lpstr>'ფორმა 4.2'!Print_Area</vt:lpstr>
      <vt:lpstr>'ფორმა 4.4'!Print_Area</vt:lpstr>
      <vt:lpstr>'ფორმა 4.5'!Print_Area</vt:lpstr>
      <vt:lpstr>'ფორმა 5.2'!Print_Area</vt:lpstr>
      <vt:lpstr>'ფორმა 5.4'!Print_Area</vt:lpstr>
      <vt:lpstr>'ფორმა 5.5'!Print_Area</vt:lpstr>
      <vt:lpstr>'ფორმა 8.3'!Print_Area</vt:lpstr>
      <vt:lpstr>'ფორმა N 7.1'!Print_Area</vt:lpstr>
      <vt:lpstr>'ფორმა N 9'!Print_Area</vt:lpstr>
      <vt:lpstr>'ფორმა N1'!Print_Area</vt:lpstr>
      <vt:lpstr>'ფორმა N10'!Print_Area</vt:lpstr>
      <vt:lpstr>'ფორმა N12'!Print_Area</vt:lpstr>
      <vt:lpstr>'ფორმა N13'!Print_Area</vt:lpstr>
      <vt:lpstr>'ფორმა N15'!Print_Area</vt:lpstr>
      <vt:lpstr>'ფორმა N16'!Print_Area</vt:lpstr>
      <vt:lpstr>'ფორმა N17'!Print_Area</vt:lpstr>
      <vt:lpstr>'ფორმა N2'!Print_Area</vt:lpstr>
      <vt:lpstr>'ფორმა N3'!Print_Area</vt:lpstr>
      <vt:lpstr>'ფორმა N4'!Print_Area</vt:lpstr>
      <vt:lpstr>'ფორმა N4.1'!Print_Area</vt:lpstr>
      <vt:lpstr>'ფორმა N5'!Print_Area</vt:lpstr>
      <vt:lpstr>'ფორმა N5.1'!Print_Area</vt:lpstr>
      <vt:lpstr>'ფორმა N6'!Print_Area</vt:lpstr>
      <vt:lpstr>'ფორმა N7'!Print_Area</vt:lpstr>
      <vt:lpstr>'ფორმა N8'!Print_Area</vt:lpstr>
      <vt:lpstr>'ფორმა N8.1'!Print_Area</vt:lpstr>
      <vt:lpstr>'ფორმა N8.2'!Print_Area</vt:lpstr>
      <vt:lpstr>'შემაჯამებელი ფორმა'!Print_Area</vt:lpstr>
    </vt:vector>
  </TitlesOfParts>
  <Company>ccg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Tornike</dc:creator>
  <cp:lastModifiedBy>Anna Koridze</cp:lastModifiedBy>
  <cp:lastPrinted>2021-06-11T08:50:50Z</cp:lastPrinted>
  <dcterms:created xsi:type="dcterms:W3CDTF">2011-12-27T13:20:18Z</dcterms:created>
  <dcterms:modified xsi:type="dcterms:W3CDTF">2023-08-23T11:14:34Z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LPManualFileClassification">
    <vt:lpwstr>{0DA2E9AC-31F5-41A4-A732-7FA82901FFC7}</vt:lpwstr>
  </property>
  <property fmtid="{D5CDD505-2E9C-101B-9397-08002B2CF9AE}" pid="3" name="DLPManualFileClassificationLastModifiedBy">
    <vt:lpwstr>SAO\akoridze</vt:lpwstr>
  </property>
  <property fmtid="{D5CDD505-2E9C-101B-9397-08002B2CF9AE}" pid="4" name="DLPManualFileClassificationLastModificationDate">
    <vt:lpwstr>1690971132</vt:lpwstr>
  </property>
  <property fmtid="{D5CDD505-2E9C-101B-9397-08002B2CF9AE}" pid="5" name="DLPManualFileClassificationVersion">
    <vt:lpwstr>11.9.100.18</vt:lpwstr>
  </property>
</Properties>
</file>