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0" windowWidth="28800" windowHeight="120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Sheet1!$A$7:$AQ$25</definedName>
  </definedNames>
  <calcPr calcId="145621"/>
</workbook>
</file>

<file path=xl/calcChain.xml><?xml version="1.0" encoding="utf-8"?>
<calcChain xmlns="http://schemas.openxmlformats.org/spreadsheetml/2006/main">
  <c r="G68" i="2" l="1"/>
  <c r="K66" i="2"/>
  <c r="J66" i="2"/>
  <c r="I66" i="2"/>
  <c r="G66" i="2"/>
  <c r="F66" i="2"/>
  <c r="E66" i="2"/>
  <c r="K64" i="2"/>
  <c r="J64" i="2"/>
  <c r="I64" i="2"/>
  <c r="G64" i="2"/>
  <c r="F64" i="2"/>
  <c r="E64" i="2"/>
  <c r="G39" i="3"/>
  <c r="K37" i="3"/>
  <c r="J37" i="3"/>
  <c r="I37" i="3"/>
  <c r="G37" i="3"/>
  <c r="F37" i="3"/>
  <c r="E37" i="3"/>
  <c r="K35" i="3"/>
  <c r="J35" i="3"/>
  <c r="I35" i="3"/>
  <c r="G35" i="3"/>
  <c r="F35" i="3"/>
  <c r="E35" i="3"/>
  <c r="E18" i="3"/>
  <c r="AQ18" i="3" s="1"/>
  <c r="E16" i="3"/>
  <c r="BI16" i="3" s="1"/>
  <c r="E14" i="3"/>
  <c r="AZ14" i="3" s="1"/>
  <c r="E12" i="3"/>
  <c r="E10" i="3"/>
  <c r="P10" i="3" s="1"/>
  <c r="E8" i="3"/>
  <c r="AQ8" i="3" s="1"/>
  <c r="BI6" i="3"/>
  <c r="AZ6" i="3"/>
  <c r="AQ6" i="3"/>
  <c r="AH6" i="3"/>
  <c r="Y6" i="3"/>
  <c r="L6" i="3"/>
  <c r="J6" i="3"/>
  <c r="E46" i="2"/>
  <c r="BI46" i="2" s="1"/>
  <c r="BI44" i="2"/>
  <c r="AH44" i="2"/>
  <c r="E44" i="2"/>
  <c r="AZ44" i="2" s="1"/>
  <c r="E42" i="2"/>
  <c r="AQ42" i="2" s="1"/>
  <c r="E40" i="2"/>
  <c r="E38" i="2"/>
  <c r="BI38" i="2" s="1"/>
  <c r="E36" i="2"/>
  <c r="AZ36" i="2" s="1"/>
  <c r="E34" i="2"/>
  <c r="AQ34" i="2" s="1"/>
  <c r="E32" i="2"/>
  <c r="AQ32" i="2" s="1"/>
  <c r="E30" i="2"/>
  <c r="BI30" i="2" s="1"/>
  <c r="E28" i="2"/>
  <c r="AQ28" i="2" s="1"/>
  <c r="E26" i="2"/>
  <c r="BI26" i="2" s="1"/>
  <c r="E24" i="2"/>
  <c r="AQ24" i="2" s="1"/>
  <c r="E22" i="2"/>
  <c r="E20" i="2"/>
  <c r="BI20" i="2" s="1"/>
  <c r="E18" i="2"/>
  <c r="AZ18" i="2" s="1"/>
  <c r="E16" i="2"/>
  <c r="AQ16" i="2" s="1"/>
  <c r="E14" i="2"/>
  <c r="AZ14" i="2" s="1"/>
  <c r="E12" i="2"/>
  <c r="AQ12" i="2" s="1"/>
  <c r="E10" i="2"/>
  <c r="AQ10" i="2" s="1"/>
  <c r="E8" i="2"/>
  <c r="AQ8" i="2" s="1"/>
  <c r="E6" i="2"/>
  <c r="AQ6" i="2" s="1"/>
  <c r="P6" i="3" l="1"/>
  <c r="Y14" i="3"/>
  <c r="P18" i="3"/>
  <c r="AH16" i="3"/>
  <c r="Y18" i="3"/>
  <c r="BI18" i="3"/>
  <c r="AH14" i="3"/>
  <c r="BI14" i="3"/>
  <c r="AH18" i="3"/>
  <c r="AZ18" i="3"/>
  <c r="BI12" i="3"/>
  <c r="Y12" i="3"/>
  <c r="AZ12" i="3"/>
  <c r="P12" i="3"/>
  <c r="BI8" i="3"/>
  <c r="Y8" i="3"/>
  <c r="AZ8" i="3"/>
  <c r="P8" i="3"/>
  <c r="AH12" i="3"/>
  <c r="AH2" i="3" s="1"/>
  <c r="AH8" i="3"/>
  <c r="AQ12" i="3"/>
  <c r="AQ16" i="3"/>
  <c r="AQ14" i="3"/>
  <c r="P16" i="3"/>
  <c r="AZ16" i="3"/>
  <c r="P14" i="3"/>
  <c r="Y16" i="3"/>
  <c r="Y44" i="2"/>
  <c r="AH46" i="2"/>
  <c r="BI16" i="2"/>
  <c r="AH8" i="2"/>
  <c r="AH26" i="2"/>
  <c r="BI34" i="2"/>
  <c r="Y14" i="2"/>
  <c r="AH14" i="2"/>
  <c r="P16" i="2"/>
  <c r="BI18" i="2"/>
  <c r="P34" i="2"/>
  <c r="BI36" i="2"/>
  <c r="BI14" i="2"/>
  <c r="Y16" i="2"/>
  <c r="Y34" i="2"/>
  <c r="AZ6" i="2"/>
  <c r="AZ12" i="2"/>
  <c r="AZ42" i="2"/>
  <c r="P6" i="2"/>
  <c r="P12" i="2"/>
  <c r="BI12" i="2"/>
  <c r="P24" i="2"/>
  <c r="BI24" i="2"/>
  <c r="AH30" i="2"/>
  <c r="P42" i="2"/>
  <c r="BI42" i="2"/>
  <c r="Y6" i="2"/>
  <c r="P10" i="2"/>
  <c r="Y12" i="2"/>
  <c r="AH16" i="2"/>
  <c r="Y18" i="2"/>
  <c r="AH20" i="2"/>
  <c r="Y24" i="2"/>
  <c r="AH34" i="2"/>
  <c r="Y36" i="2"/>
  <c r="AH38" i="2"/>
  <c r="Y42" i="2"/>
  <c r="AZ24" i="2"/>
  <c r="BI6" i="2"/>
  <c r="AH6" i="2"/>
  <c r="AH12" i="2"/>
  <c r="AZ16" i="2"/>
  <c r="AH18" i="2"/>
  <c r="AH24" i="2"/>
  <c r="AZ34" i="2"/>
  <c r="AH36" i="2"/>
  <c r="AH42" i="2"/>
  <c r="AH10" i="2"/>
  <c r="BI10" i="2"/>
  <c r="Y10" i="2"/>
  <c r="AZ10" i="2"/>
  <c r="AH28" i="2"/>
  <c r="BI28" i="2"/>
  <c r="Y28" i="2"/>
  <c r="AZ28" i="2"/>
  <c r="P28" i="2"/>
  <c r="AH40" i="2"/>
  <c r="BI40" i="2"/>
  <c r="Y40" i="2"/>
  <c r="AZ40" i="2"/>
  <c r="P40" i="2"/>
  <c r="AH22" i="2"/>
  <c r="BI22" i="2"/>
  <c r="Y22" i="2"/>
  <c r="AZ22" i="2"/>
  <c r="P22" i="2"/>
  <c r="AH32" i="2"/>
  <c r="BI32" i="2"/>
  <c r="Y32" i="2"/>
  <c r="AZ32" i="2"/>
  <c r="P32" i="2"/>
  <c r="AQ22" i="2"/>
  <c r="BI8" i="2"/>
  <c r="Y8" i="2"/>
  <c r="AZ8" i="2"/>
  <c r="P8" i="2"/>
  <c r="AQ40" i="2"/>
  <c r="AQ20" i="2"/>
  <c r="AQ26" i="2"/>
  <c r="AQ30" i="2"/>
  <c r="AQ38" i="2"/>
  <c r="AQ46" i="2"/>
  <c r="AQ14" i="2"/>
  <c r="AQ18" i="2"/>
  <c r="P20" i="2"/>
  <c r="AZ20" i="2"/>
  <c r="P26" i="2"/>
  <c r="AZ26" i="2"/>
  <c r="P30" i="2"/>
  <c r="AZ30" i="2"/>
  <c r="AQ36" i="2"/>
  <c r="P38" i="2"/>
  <c r="AZ38" i="2"/>
  <c r="AQ44" i="2"/>
  <c r="P46" i="2"/>
  <c r="AZ46" i="2"/>
  <c r="P14" i="2"/>
  <c r="P18" i="2"/>
  <c r="Y20" i="2"/>
  <c r="Y26" i="2"/>
  <c r="Y30" i="2"/>
  <c r="P36" i="2"/>
  <c r="Y38" i="2"/>
  <c r="P44" i="2"/>
  <c r="Y46" i="2"/>
  <c r="AQ2" i="3" l="1"/>
  <c r="Y2" i="3"/>
  <c r="BI2" i="3"/>
  <c r="AZ2" i="3"/>
  <c r="AQ2" i="2"/>
  <c r="BI2" i="2"/>
  <c r="Y2" i="2"/>
  <c r="AH2" i="2"/>
  <c r="P2" i="2"/>
  <c r="AZ2" i="2"/>
  <c r="P2" i="3" l="1"/>
</calcChain>
</file>

<file path=xl/sharedStrings.xml><?xml version="1.0" encoding="utf-8"?>
<sst xmlns="http://schemas.openxmlformats.org/spreadsheetml/2006/main" count="388" uniqueCount="144">
  <si>
    <t>რიგითი #</t>
  </si>
  <si>
    <t>მარშრუტის "კოდი"</t>
  </si>
  <si>
    <t>მარშრუტის მოძრაობის მიმართულება</t>
  </si>
  <si>
    <t>G13</t>
  </si>
  <si>
    <t>P 4017</t>
  </si>
  <si>
    <t>P 4016</t>
  </si>
  <si>
    <t>P 4021</t>
  </si>
  <si>
    <t>Add572</t>
  </si>
  <si>
    <t>Add573</t>
  </si>
  <si>
    <t>Add574</t>
  </si>
  <si>
    <t>Add578</t>
  </si>
  <si>
    <t>Add583</t>
  </si>
  <si>
    <t>Add584</t>
  </si>
  <si>
    <t>Add587</t>
  </si>
  <si>
    <t>Add592</t>
  </si>
  <si>
    <t>Add613</t>
  </si>
  <si>
    <t>Add618</t>
  </si>
  <si>
    <t>Add619</t>
  </si>
  <si>
    <t>Add620</t>
  </si>
  <si>
    <r>
      <t xml:space="preserve">რუსთაველის ქ. (მაია წყნეთელის ძეგლთან)(წყნეთი)  -რუსთაველის ქ. - ვალიკო ჯუღელის გზატკეცილი - ე. თაყაიშვილის ქ. - სოფელი დიდება (დიდების ქ. (მობრუნება დიდგორის ქუჩის გადაკვეთის მიმდებარედ) - კიკეთი (ე. თაყაიშვილის ქ. - 9 ძმა ხერხეულიძის ქ. -გ. შატბერაშვილის ქუჩის გადაკვეთა ). </t>
    </r>
    <r>
      <rPr>
        <b/>
        <sz val="11"/>
        <color rgb="FFFF0000"/>
        <rFont val="Calibri"/>
        <family val="2"/>
        <scheme val="minor"/>
      </rPr>
      <t/>
    </r>
  </si>
  <si>
    <r>
      <rPr>
        <b/>
        <sz val="11"/>
        <color theme="1"/>
        <rFont val="Calibri"/>
        <family val="2"/>
        <scheme val="minor"/>
      </rPr>
      <t xml:space="preserve"> უკუ მიმართულება:</t>
    </r>
    <r>
      <rPr>
        <sz val="11"/>
        <color theme="1"/>
        <rFont val="Calibri"/>
        <family val="2"/>
        <scheme val="minor"/>
      </rPr>
      <t xml:space="preserve"> კიკეთი ( 9 ძმა ხერხეულიძის  და გ. შატბერაშვილის ქუჩების გადაკვეთა )  - კიკეთი (9 ძმა ხერხეულიძის ქ. - ე. თაყაიშვილის ქ.) - სოფელი დიდება (დიდების ქ. (მობრუნება დიდგორის ქუჩის გადაკვეთის მიმდებარედ) - ე. თაყაიშვილის ქ. - ვალიკო ჯუღელის გზატკეცილი - რუსთაველის ქ. - რუსთაველის ქ. (მაია წყნეთელის ძეგლთან)(წყნეთი).</t>
    </r>
  </si>
  <si>
    <t>სოფელი აგარაკები (აგარაკის ქ.) - ა. ვარაზის ქ. - ბ. ჟღენტის ქ. (შ. ნუცუბიძის II მ/რ) - შ. ნუცუბიძის ქ. - ზ. ანჯაფარიძის ქ. -  მ/ს "სახელმწიფო უნივერსიტეტი".</t>
  </si>
  <si>
    <r>
      <rPr>
        <b/>
        <sz val="11"/>
        <color theme="1"/>
        <rFont val="Calibri"/>
        <family val="2"/>
        <scheme val="minor"/>
      </rPr>
      <t xml:space="preserve"> უკუ მიმართულება:</t>
    </r>
    <r>
      <rPr>
        <sz val="11"/>
        <color theme="1"/>
        <rFont val="Calibri"/>
        <family val="2"/>
        <scheme val="minor"/>
      </rPr>
      <t xml:space="preserve"> მ/ს "სახელმწიფო უნივერსიტეტი" -ზ. ანჯაფარიძის ქ. -  შ. ნუცუბიძის ქ. - ბ. ჟღენტის ქ. (შ. ნუცუბიძის II მ/რ) -  ა. ვარაზის ქ. -სოფელი აგარაკები (აგარაკის ქ.).</t>
    </r>
  </si>
  <si>
    <t>სადგურის მოედანი ("თბილისი ცენტრალი"-ს პირდაპირ) - თამარ მეფის გამზირი - ე. ნინოშვილის ქ. - კონსტიტუციის ქ. - მ. წინამძღვრიშვილის ქ. - დ. კლდიაშვილის ქ. - გ.ჩიტაიას ქ. - გ. ზაზიაშვილის ქ. - გ. მარუაშვილის ქ. - აჭარის ქ. (მობრუნება #10-ის მიმდებარედ) - გ.მარუაშვილის ქ. - სამშვილდეს ქ.(#27-ის მიმდებარედ).</t>
  </si>
  <si>
    <r>
      <rPr>
        <b/>
        <sz val="11"/>
        <color theme="1"/>
        <rFont val="Calibri"/>
        <family val="2"/>
        <scheme val="minor"/>
      </rPr>
      <t xml:space="preserve"> უკუ მიმართულება: </t>
    </r>
    <r>
      <rPr>
        <sz val="11"/>
        <color theme="1"/>
        <rFont val="Calibri"/>
        <family val="2"/>
        <scheme val="minor"/>
      </rPr>
      <t>სამშვილდეს ქ. (#27-ის მიმდებარედ) - გ. მარუაშვილის ქ. - აჭარის ქ. (მობრუნება #10-ის მიმდებარედ) - გ.მარუაშვილის ქ. - გ. ზაზიაშვილის ქ. - გ. ჩიტაიას ქ. - დ. კლდიაშვილის ქ. - ივ. ჯავახიშვილის ქ. - კონსტიტუციის ქ. - მ. წინამძღვრიშვილის ქ. - თამარ მეფის გამზირი - სადგურის მოედანი ("თბილისი ცენტრალი"-ს პირდაპირ).</t>
    </r>
  </si>
  <si>
    <r>
      <rPr>
        <b/>
        <sz val="11"/>
        <color theme="1"/>
        <rFont val="Calibri"/>
        <family val="2"/>
        <scheme val="minor"/>
      </rPr>
      <t xml:space="preserve"> უკუ მიმართულება:</t>
    </r>
    <r>
      <rPr>
        <sz val="11"/>
        <color theme="1"/>
        <rFont val="Calibri"/>
        <family val="2"/>
        <scheme val="minor"/>
      </rPr>
      <t xml:space="preserve"> მეველეს ქ. - ციხისძირის II შესახვევი -ციხისძირის ქ. -წულაძის ქ. -ციხისძირის ქ. -ბერი გაბრიელ სალოსის გამზირი - შ. ნადირაშვილის ქ.( დირსი).</t>
    </r>
  </si>
  <si>
    <t>ქიზიყის ქ. (#5 კორპუსის მიმდებარედ) - ქიზიყის ქ. - პოლიციის ქ. - ა.ენუქიძის ქ. - ბ. ჭიჭინაძის ქ. -ქინძმარაულის ქ. - მოსკოვის გამზირი (მობრუნება ქინძმარაულის მე-2 შესახვევთან) - ქინძმარაულის ქ. - ოცხელების ქ. - ნაკადულის ქ. - გარდაბნის გზატკეცილი (დ. ყიფიანის ქუჩის გადაკვეთა).</t>
  </si>
  <si>
    <t>ლ. გოთუას ქ. -გ. სააკაძის მოედანი -  მ. კოსტავას ქ. - მიროტაძის ქ. - პეკინის გამზირი - მ. კოსტავას ქ. - გმირთა მოედანი - მტკვრის მარჯვენა სანაპირო - მ. ჯავახიშვილის ქ. - პირველი რესპუბლიკის მიოედანი -შ. რუსთაველის გამზირი (მობრუნება ზეთის ხილის ხესთან) - მ. ჯავახიშვილის ქ. - მტკვრის მარჯვენა სანაპირო -გმირთა მოედანი - მ. კოსტავას ქ. -გ. სააკაძის მოედანი - ლ.  გოთუას ქ. (წრიული).</t>
  </si>
  <si>
    <t>შ. ნადირაშვილის ქ.( დირსი) - ბერი გაბრიელ სალოსის გამზირი - წულაძის ქ. - ციხისძირის ქ. - ციხისძირის II შესახვევი - მეველეს ქ.</t>
  </si>
  <si>
    <r>
      <rPr>
        <b/>
        <sz val="11"/>
        <color theme="1"/>
        <rFont val="Calibri"/>
        <family val="2"/>
        <scheme val="minor"/>
      </rPr>
      <t xml:space="preserve"> უკუ მიმართულება:</t>
    </r>
    <r>
      <rPr>
        <sz val="11"/>
        <color theme="1"/>
        <rFont val="Calibri"/>
        <family val="2"/>
        <scheme val="minor"/>
      </rPr>
      <t xml:space="preserve"> კრწანისის ქ. #63-ის მიმდებარედ -  კრწანისის ქ. (მობრუნება ორთაჭალის ქუჩამდე) -კრწანისის ქ. - ვ. გორგასალის ქ. - დ. გულიას მოედანი - გ. გულუას ქ. - ვ. გორგასალის ქ. - ორთჭალის ქ. - კრწანისის ქ. - გ. ვოლსკის ქ. (წმ. ნიკოლოზის ეკლესიის შესასვლელამდე).</t>
    </r>
  </si>
  <si>
    <t>გ. ვოლსკის ქ. (წმ. ნიკოლოზის ეკლესიის შესასვლელამდე) - გ. ვოლსკის ქ. - კრწანისის ქ. - ორთაჭალის ქ.- ვ. გორგასალის ქ. - გულუას ქ. (მობრუნება კრწანისის მოედანთან) - გ. გულუას ქ. - დ. გულიას მოედანი - ვ. გორგასალის ქ. - კრწანისის ქ. -კრწანისის ქ. (მობრუნება ორთაჭალის ქუჩამდე) - კრწანისის ქ. #63-ის მიმდებარედ.</t>
  </si>
  <si>
    <t>მ/ს "დიდუბე" (ქვედა გასასვლელი)  - ა. წერეთლის გამზირი - შ. შალიკაშვილის ხიდი - გ. რობაქიძის გამზირი - დ. აღმაშენებლის ხეივანი (მობრუნება შ. შაკაშვილის ქუჩის მიმდებარედ)- მირიან მეფის ქ. - ფარნავაზ მეფის გამზირი - ასი ათასი მოწამის ქ. - მუხათგვერდის ქ. (მუხათგვერდის სასაფლაო).</t>
  </si>
  <si>
    <r>
      <rPr>
        <b/>
        <sz val="11"/>
        <color theme="1"/>
        <rFont val="Calibri"/>
        <family val="2"/>
        <scheme val="minor"/>
      </rPr>
      <t xml:space="preserve"> უკუ მიმართულება:  </t>
    </r>
    <r>
      <rPr>
        <sz val="11"/>
        <color theme="1"/>
        <rFont val="Calibri"/>
        <family val="2"/>
        <scheme val="minor"/>
      </rPr>
      <t>მუხათგვერდის ქ. (მუხათგვერდის სასაფლაო) - ასი ათასი მოწამის ქ. - ფარნავაზ მეფის გამზირი -დ. აღმაშენებლის ხეივანი-გ. რობაქიძის გამზირი - შ. შალიკაშვილის ხიდი -ა. წერეთლის გამზირი - მ/ს "დიდუბე" (ქვედა გასასვლელი).</t>
    </r>
  </si>
  <si>
    <t>ნუცუბიძის I მ/რ (ე. ბედიას ქ.) - შ. ნუცუბიძის ქ. - ზ. ანჯაფარიძის ქ. -პ. ქავთარაძის ქ. - მარიჯანის ქ. - შ. ნუცუბიძის ქ. - შ. ნუცუბიძის  III მ/რ (შ. ნუცუბიძის III მ/რ-ის II კვ. #5-2-1 კორპუსების გავლით) (რ. ჩხიკვაძის ქ.) - შ. ნუცუბიძის III მ/რ IIIკვ. (#3-5 კორპუსების გავლით) (რ. ჩხიკვაძის ქ.) - შ. ნუცუბიძის III მ/რ IIკვ. (#8-9 კორპუსების გავლით )(რ. ჩხიკვაძის ქ.) - შალვა ნუცუბიძის III მ/რ I კვ. #8-7 კორპუსები).</t>
  </si>
  <si>
    <r>
      <rPr>
        <b/>
        <sz val="11"/>
        <color theme="1"/>
        <rFont val="Calibri"/>
        <family val="2"/>
        <scheme val="minor"/>
      </rPr>
      <t xml:space="preserve"> უკუ მიმართულება: </t>
    </r>
    <r>
      <rPr>
        <sz val="11"/>
        <color theme="1"/>
        <rFont val="Calibri"/>
        <family val="2"/>
        <scheme val="minor"/>
      </rPr>
      <t>შალვა ნუცუბიძის III მ/რ I კვ. #7-78კორპუსები) - შ. ნუცუბიძის III მ/რ IIIკვ. (#5-3 კორპუსების გავლით) (რ. ჩხიკვაძის ქ.) - შ. ნუცუბიძის  III მ/რ (შ. ნუცუბიძის III მ/რ-ის II კვ. #1-2-5 კორპუსების გავლით) (რ. ჩხიკვაძის ქ.) -შ. ნუცუბიძის ქ. -მარიჯანის ქ. - პ. ქავთარაძის ქ. - ზ. ანჯაფარიძის ქ. -შ. ნუცუბიძის ქ. -ნუცუბიძის I მ/რ (ე. ბედიას ქ.).</t>
    </r>
  </si>
  <si>
    <t>Add801</t>
  </si>
  <si>
    <t>ნ. ყიფშიძის ქუჩა - ი. ჭავჭავაძის გამზირი - მ. თამარაშვილის გამზირი - გ. წერეთლის ქ. - ი. ჭავჭავაძის გამზირი - მიშველაძის ქ. - ი. აბაშიძის ქ. - დარიალის ქ. - ტაბიძის ქ. - მცხეთის ქ. - მრგვალის ბაღი - ი. აბაშიძის ქ. - ლ. კავსაძის ქ. - ი. ჭავჭავაძის I შესახვევი - ნ. ყიფშიძის ქ. (წრიული).</t>
  </si>
  <si>
    <t>გ. შატბერაშვილის ქ. (#70) - ი. ქუთათელაძის ქ. - მრგვალი ბაღი - ი.აბაშიძის ქ. - დ.მირცხულავას ქ - ზ.ფალიაშვილის ქ. - ბაზალეთის ქ. - ი. ჭავჭავაძის გამზირი - პ. მელიქიშვილის ქ. - მ.კოსტავას ქ. - გმირთა მოედანი - თამარ მეფის გამზირი - სადგურის მოედანი.</t>
  </si>
  <si>
    <r>
      <rPr>
        <b/>
        <sz val="11"/>
        <color theme="1"/>
        <rFont val="Calibri"/>
        <family val="2"/>
        <scheme val="minor"/>
      </rPr>
      <t xml:space="preserve">უკუ მიმართულება: </t>
    </r>
    <r>
      <rPr>
        <sz val="11"/>
        <color theme="1"/>
        <rFont val="Calibri"/>
        <family val="2"/>
        <scheme val="minor"/>
      </rPr>
      <t>სადგურის მოედანი ("თბილისი ცენტრალი"-ს პირდაპირ) - თამარ მეფის გამზირი - გმირთა მოედანი - ვარაზისხევის ქ. - ი. ჭავჭავაძის გამზირი - დ.მირცხულავას ქ. - ზ. ფალიაშვილის ქ. - დ. მირცხულავას ქ. - ი. აბაშიძის ქ. - მრგვალი ბაღი - ი. ქუთათელაძის ქ. - გ. შატბერაშვილის ქ. (#70).</t>
    </r>
  </si>
  <si>
    <t>ი. გრიშაშვილის ქ. (გ. ბააზოვის ქუჩის გადაკვეთა)- ვ. გორგასალის ქ. (მობრუნება დ. გულიას მოედანზე) - მტკვრის მარჯვენა სანაპირო - ვ. გორგასალის ქ. (ბობრუნება ვ. გორგასალის ქ. #17-ის მიმდებარედ) - ი. გრიშაშვილის ქ.(გ. ბააზოვის ქუჩის გადაკვეთა)(წრიული).</t>
  </si>
  <si>
    <t>ცოლიკაურის ქ. - დიდი ხეივნის ქ. - ბადაგის ქ. -ცოლიკაურის ქ. - გ. გულუას ქ. - ვ. გორგასალის ქ. -  ვ. გორგასალის მე-I V შესახვევი.</t>
  </si>
  <si>
    <r>
      <rPr>
        <b/>
        <sz val="11"/>
        <color theme="1"/>
        <rFont val="Calibri"/>
        <family val="2"/>
        <scheme val="minor"/>
      </rPr>
      <t xml:space="preserve"> უკუ მიმართულება:</t>
    </r>
    <r>
      <rPr>
        <sz val="11"/>
        <color theme="1"/>
        <rFont val="Calibri"/>
        <family val="2"/>
        <scheme val="minor"/>
      </rPr>
      <t xml:space="preserve"> ვ. გორგასალის I V შესახვევი - ვ. გორგასალის ქ. -  დ. გულიას მოედანი - გ. გულუას ქ. - ცოლიკაურის ქ. - ბადაგის ქ . - დიდი ხეივნის ქ. - ცოლიკაურის ქ.</t>
    </r>
  </si>
  <si>
    <t>ი. აბულაძის ქ. (#24-ის მიმდებარედ) - გაზაფხულის ქ. - დელისის მოედანი - დელისის III ქ. - შ. ნუცუბიძის ქ. - ფ. თავაძის ქ. - ვაჟა ფშაველას გამზირი -ა. ყაზბეგის გამზირი -  ო. ჩხეიძის ქ. - ო. ლორთქიფანიძის ქ. - უნივერსიტეტის ქ. (თბილისის ივანე ჯავახიშვილის სახ. სუ-ის  X კორპუსი (მაღლივი კორპუსი)).</t>
  </si>
  <si>
    <r>
      <rPr>
        <b/>
        <sz val="11"/>
        <color theme="1"/>
        <rFont val="Calibri"/>
        <family val="2"/>
        <scheme val="minor"/>
      </rPr>
      <t xml:space="preserve"> უკუ მიმართულება: </t>
    </r>
    <r>
      <rPr>
        <sz val="11"/>
        <color theme="1"/>
        <rFont val="Calibri"/>
        <family val="2"/>
        <scheme val="minor"/>
      </rPr>
      <t>უნივერსიტეტის ქ. (თბილისის ივანე ჯავახიშვილის სახ. სუ-ის  X კორპუსი (მაღლივი კორპუსი))-ო. ლორთქიფანიძის ქ. -ო. ჩხეიძის ქ. -ა. ყაზბეგის გამზირი -  მ. თამარაშვილის გამზირი - ვაჟა ფშაველას გამზირი -ფ. თავაძის ქ. -შ. ნუცუბიძის ქ. - დელისის III ქ. -დელისის მოედანი - გაზაფხულის ქ. -ი. აბულაძის ქ. (#24-ის მიმდებარედ).</t>
    </r>
  </si>
  <si>
    <t>მ/ს "სახელმწიფო უნივერსიტეტი" -ზ. ანჯაფარიძის ქ. -  უნივერსიტეტის ქ. (ნაფეტვრები ტერიტორიულ საზღვრებში).</t>
  </si>
  <si>
    <r>
      <rPr>
        <b/>
        <sz val="11"/>
        <color theme="1"/>
        <rFont val="Calibri"/>
        <family val="2"/>
        <scheme val="minor"/>
      </rPr>
      <t xml:space="preserve"> უკუ მიმართულება: </t>
    </r>
    <r>
      <rPr>
        <sz val="11"/>
        <color theme="1"/>
        <rFont val="Calibri"/>
        <family val="2"/>
        <scheme val="minor"/>
      </rPr>
      <t>უნივერსიტეტის ქ. (ნაფეტვრები ტერიტორიულ საზღვრებში) - უნივერსიტეტის ქ. - ზ. ანჯაფარიძის ქ. - მ/ს "სახელმწიფო უნივერსიტეტი".</t>
    </r>
  </si>
  <si>
    <t xml:space="preserve">აეროპორტის დასახლება (ს. შანშიაშვილის ქ., #28 კორპუსის მოპირდაპირედ) - აეროპორტის დასახლება (ს. შანშიაშვილის ქ. - შ.ა ჭანკოტაძის ხეივანი - ვ. ბარდაველიძის ქ. - ლ.ბლერიოს ქ. - ჯ. მაისურაძის ქ (მობრუნება კორპუსი #34-თან - ლ. ბლერიოს ქ.) - ვ. ბარდაველიძის ქ. - ალექსეევკის დასახლება (ი. ხვედელიანის ქ. - ბ. ქებურიას დასახლების III ქ. - ბ. ქებურიას დასახლების I ქ.) - კახეთის გზატკეცილი - ევროპის ქ. (მობრუნება ევროპის ქუჩაზე მონუმენტის მიმდებარედ) - კახეთის გზატკეცილი - ჯავახეთის ქ. - მოსკოვის გამზირი - მ/ს "სამგორი" (ქვედა გასასვლელი) - ქ. დედოფლის გამზირი - მ/ს "ისანი"(ქ. დედოფლის გამზირი #67"ა"-ს მოპირდაპირედ). </t>
  </si>
  <si>
    <r>
      <rPr>
        <b/>
        <sz val="11"/>
        <color theme="1"/>
        <rFont val="Calibri"/>
        <family val="2"/>
        <scheme val="minor"/>
      </rPr>
      <t xml:space="preserve"> უკუ მიმართულება: </t>
    </r>
    <r>
      <rPr>
        <sz val="11"/>
        <color theme="1"/>
        <rFont val="Calibri"/>
        <family val="2"/>
        <scheme val="minor"/>
      </rPr>
      <t>მ/ს "ისანი"(ქ. დედოფლის გამზირი #67"ა"-ს მოპირდაპირედ)  - ვ. ჩაჩავას ქ. - აწყურის ქ. - კახეთის I შესახვევი - ქ. დედოფლის გამზირი - მ/ს "სამგორი" (ქვედა გასასვლელი) - მოსკოვის გამზირი - ჯავახეთის ქ. - კახეთის გზატკეცილი -  ალექსეევკის დასახლება (ბ. ქებურიას დასახლების I ქ. - ბ.ქებურიას დასახლების III ქ. - ი. ხვედელიანის ქ.) - აეროპორტის დასახლება ( ვ. ბარდაველიძის ქ. - ლ. ბლერიოს ქ. - ჯ. მაისურაძის ქ (მობრუნება კორპუსი #34-თან - ლ.ბლერიოს ქ. - ვ. ბარდაველიძის ქ. - შ. ჭანკოტაძის ხეივანი - ს. შანშიაშვილის ქ.) - აეროპორტის დასახლება (ს. შანშიაშვილის ქ., #28 კორპუსის მოპირდაპირედ).</t>
    </r>
  </si>
  <si>
    <t>შ. ნუცუბიძის V მ/რ - შ. ნუცუბიძის II მ/რ ( ბ. ჟღენტის ქ.) - შ. ნუცუბიძის ქ. - ფ. თავაძის ქ. - ს. ზაქარიაძის ქ. - ვაჟა ფშაველას ჩიხი - მ/ს "დელისი"(ვაჟა ფშაველას გამზირი).</t>
  </si>
  <si>
    <r>
      <rPr>
        <b/>
        <sz val="11"/>
        <color theme="1"/>
        <rFont val="Calibri"/>
        <family val="2"/>
        <scheme val="minor"/>
      </rPr>
      <t xml:space="preserve"> უკუ მიმართულება:  </t>
    </r>
    <r>
      <rPr>
        <sz val="11"/>
        <color theme="1"/>
        <rFont val="Calibri"/>
        <family val="2"/>
        <scheme val="minor"/>
      </rPr>
      <t>მ/ს "დელისი"(ვაჟა ფშაველას გამზირი)- ფ. თავაძის ქ. -შ. ნუცუბიძის ქ. -შ. ნუცუბიძის II მ/რ ( ბ. ჟღენტის ქ.) -შ. ნუცუბიძის V მ/რ.</t>
    </r>
  </si>
  <si>
    <r>
      <rPr>
        <b/>
        <sz val="11"/>
        <color theme="1"/>
        <rFont val="Calibri"/>
        <family val="2"/>
        <scheme val="minor"/>
      </rPr>
      <t xml:space="preserve"> უკუ მიმართულება:</t>
    </r>
    <r>
      <rPr>
        <sz val="11"/>
        <color theme="1"/>
        <rFont val="Calibri"/>
        <family val="2"/>
        <scheme val="minor"/>
      </rPr>
      <t xml:space="preserve"> სულხან საბას ბაღი - ბესიკის ქ. - არსენას ქ. - ა. ჭავჭავაძის ქ. - გრიბოედოვის ქ. - შ. რუსთაველის გამზირი (მობრუნება ზეთისხილის ხესთან) - მ. ჯავახიშვილის ქ. - გ. ტაბიძის ხიდი -კ. მარჯანიშვილის ქ. - ი. ჯავახიშვილის ქ. - კონსტიტუციის ქ. - გ. ჩუბინაშვილის ქ. - თამარ მეფის გამზირი -სადგურის მოედანი.</t>
    </r>
  </si>
  <si>
    <t>ი. ჭავჭავაძის გამზირი #83-ის მიმდებარედ - წყნეთის გზატკეცილი - ი. ჭავჭავაძის გამზირი (მობრუნება ვაკის პარკთან) - ვაკის სასაფლაო (მიმდებარედ).</t>
  </si>
  <si>
    <r>
      <rPr>
        <b/>
        <sz val="11"/>
        <color theme="1"/>
        <rFont val="Calibri"/>
        <family val="2"/>
        <scheme val="minor"/>
      </rPr>
      <t xml:space="preserve"> უკუ მიმართულება: </t>
    </r>
    <r>
      <rPr>
        <sz val="11"/>
        <color theme="1"/>
        <rFont val="Calibri"/>
        <family val="2"/>
        <scheme val="minor"/>
      </rPr>
      <t>ვაკის სასაფლაო (მიმდებარედ) - ი. ჭავჭავაძის გამზირი -წყნეთის გზატკეცილი - ი. ჭავჭავაძის გამზირი #83-ის მიმდებარედ.</t>
    </r>
  </si>
  <si>
    <t>Add803</t>
  </si>
  <si>
    <t>ა. პოლიტკოვსკაიას ქ. (#18-ის მოპირდაპირედ) - ა. პოლიტკოვსკაიას ქ. - ზ. ანჯაფარიძის ქ. - მ/ს "სახელმწიფო უნივერსიტეტი".</t>
  </si>
  <si>
    <r>
      <rPr>
        <b/>
        <sz val="11"/>
        <color theme="1"/>
        <rFont val="Calibri"/>
        <family val="2"/>
        <scheme val="minor"/>
      </rPr>
      <t xml:space="preserve"> უკუ მიმართულება:</t>
    </r>
    <r>
      <rPr>
        <sz val="11"/>
        <color theme="1"/>
        <rFont val="Calibri"/>
        <family val="2"/>
        <scheme val="minor"/>
      </rPr>
      <t xml:space="preserve"> მ/ს "სახელმწიფო უნივერსიტეტი" - ზ. ანჯაფარიძის ქ. -ა. პოლიტკოვსკაიას ქ. -ა. პოლიტკოვსკაიას ქ. (#18-ის მოპირდაპირედ).</t>
    </r>
  </si>
  <si>
    <t>მ/ს "სახელმწიფო უნივერსიტეტი" - მინდელის ქ. - ა. პოლიტკოვსკაიას ქ. - ა. პოლიტკოვსკაიას ქ. (#18-ის მოპირდაპირედ).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</si>
  <si>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უკუ მიმართულება: </t>
    </r>
    <r>
      <rPr>
        <sz val="11"/>
        <color theme="1"/>
        <rFont val="Calibri"/>
        <family val="2"/>
        <scheme val="minor"/>
      </rPr>
      <t>ა. პოლიტკოვსკაიას ქ. (#18-ის მოპირდაპირედ) - ა. პოლიტკოვსკაიას ქ. - მინდელის ქ. - ზ. ანჯაფარიძის ქ. - მ/ს "სახელმწიფო უნივერსიტეტი".</t>
    </r>
  </si>
  <si>
    <t>ს. ლაზოს ქ. (#6-ის მიმდებარედ) - წყალსადენის ქ. -  ფეიქართა ქ. - ქსნის ქ. - დ. გურამიშვილის გამზირი (მობრუნება ვარდისუბნის ქუჩის გადაკვეთის მიმდებარედ, მ/ს "ღრმაღელე") - დ.გურამიშვილის გამზირი - მ/ს "სარაჯიშვილი" (მიმდებარედ).</t>
  </si>
  <si>
    <r>
      <rPr>
        <b/>
        <sz val="11"/>
        <color theme="1"/>
        <rFont val="Calibri"/>
        <family val="2"/>
        <scheme val="minor"/>
      </rPr>
      <t xml:space="preserve"> უკუ მიმართულება: </t>
    </r>
    <r>
      <rPr>
        <sz val="11"/>
        <color theme="1"/>
        <rFont val="Calibri"/>
        <family val="2"/>
        <scheme val="minor"/>
      </rPr>
      <t>მ/ს "სარაჯიშვილი" (მიმდებარედ)- დ. სარაჯიშვილის გამზირი (მობრუნება ქერჩის ქუჩის გადაკვეთასთან) - დ. გურამიშვილის გამზირი - ქსნის ქ. - ფეიქართა ქ. - წყალსადენის ქ.-ს. ლაზოს ქ. (#6-ის მიმდებარედ).</t>
    </r>
  </si>
  <si>
    <t>Add511</t>
  </si>
  <si>
    <t>Add527</t>
  </si>
  <si>
    <r>
      <rPr>
        <b/>
        <sz val="11"/>
        <color theme="1"/>
        <rFont val="Calibri"/>
        <family val="2"/>
        <scheme val="minor"/>
      </rPr>
      <t xml:space="preserve"> უკუ მიმართულება:</t>
    </r>
    <r>
      <rPr>
        <sz val="11"/>
        <color theme="1"/>
        <rFont val="Calibri"/>
        <family val="2"/>
        <scheme val="minor"/>
      </rPr>
      <t xml:space="preserve"> გარდაბნის გზატკეცილი (დ. ყიფიანის ქუჩის გადაკვეთა) - ნაკადულის ქ. -ოცხელების ქ. -ქინძმარაულის I შესახვევი - ქინძმარაულის ქ. - ბ. ჭიჭინაძის ქ. -ა.ენუქიძის ქ. - პოლიციის ქ. -ქიზიყის ქ. - ქიზიყის ქ. (#5 კორპუსის მიმდებარედ).</t>
    </r>
  </si>
  <si>
    <t>Add543</t>
  </si>
  <si>
    <t>Add560</t>
  </si>
  <si>
    <t>Add800</t>
  </si>
  <si>
    <t>რკინიგზის გადასასვლელი ხიდი - ც. დადიანის ქ. - ურიდიას ქ. - ნ. ხუდადოვის ქ. - გარეჯის ქ. - დ. იოსელიანის ქ. (კორპუსი #205-ის მიდებარედ).</t>
  </si>
  <si>
    <r>
      <rPr>
        <b/>
        <sz val="11"/>
        <color theme="1"/>
        <rFont val="Calibri"/>
        <family val="2"/>
        <scheme val="minor"/>
      </rPr>
      <t xml:space="preserve"> უკუ მიმართულება:</t>
    </r>
    <r>
      <rPr>
        <sz val="11"/>
        <color theme="1"/>
        <rFont val="Calibri"/>
        <family val="2"/>
        <scheme val="minor"/>
      </rPr>
      <t xml:space="preserve"> დ. იოსელიანის ქ. (კორპუსი #205-ის მიდებარედ) -გარეჯის ქ. - ნ. ხუდადოვის ქ. - ურიდიას ქ. - ც. დადიანის ქ. -რკინიგზის გადასასვლელი ხიდი.</t>
    </r>
  </si>
  <si>
    <t>სადგურის მოედანი - თამარ მეფის გამზირი - ე. ნინოშვილის ქ. - კონსტიტუციის ქ. - მ. წინამძღვრისვილის ქ. - კარგარეთელის ქ. - დ. აღმაშენებლის გამზირი - კ. მარჯანიშვილის ქ. - გ. ტაბიძის ხიდი - პირველი რესუბლიკის მოედანი - შ. რუსთაველის გამზირი - ა. ჭავჭავაძის ქ. - არსენას ქ. - ბესიკის ქ. სულხან საბას ბაღი.</t>
  </si>
  <si>
    <t>Add 808</t>
  </si>
  <si>
    <r>
      <rPr>
        <b/>
        <sz val="12"/>
        <color theme="1"/>
        <rFont val="Sylfaen"/>
        <family val="1"/>
      </rPr>
      <t>უკუ მიმართულება:</t>
    </r>
    <r>
      <rPr>
        <sz val="12"/>
        <color theme="1"/>
        <rFont val="Sylfaen"/>
        <family val="1"/>
      </rPr>
      <t xml:space="preserve"> მ/ს "დელისი" (მიმდებარედ) - ფ. თავაძის ქ. -შ. ნუცუბიძის ქ. - ჟღენტის ქ. - ნუცუბიძის IV-II მ/რ -ა. ვარაზის ქ. - ფერმწერთა ქ. - ლ. კვაჭაძის ქ. -  სოფ. თხინვალი -სოფ. ლისი -სოფ. წოდორეთი  </t>
    </r>
  </si>
  <si>
    <t xml:space="preserve">სოფ. წოდორეთი -სოფ. ლისი - სოფ. თხინვალი - ლ. კვაჭაძის ქ. - ფერმწერთა ქ. - ა. ვარაზის ქ. -  ნუცუბიძის IV-II მ/რ - ჟღენტის ქ. - შ. ნუცუბიძის ქ. - ფ. თავაძის ქ. - ზაქარიაძის ქ. - ვაჟა ფშაველას ჩიხი - მ/ს "დელისი" (მიმდებარედ) </t>
  </si>
  <si>
    <t>ინტერვალი მინიმალური წთ</t>
  </si>
  <si>
    <t>მანძილი</t>
  </si>
  <si>
    <t>მოძრავი შემადგენლობა</t>
  </si>
  <si>
    <t>SC 105</t>
  </si>
  <si>
    <t>სოფელი დიღომი (აღმაშენებლის და სარაჯიშვილის ქუჩების გადაკვეთა) - აღმაშენებლის ქ. (სოფელი დიღომი) - პ. სარაჯიშვილის ქ. - ვ. გოძიაშვილის ქ. (ვაშლიჯვარის დასახლება)  - მ. მაჭავარიანის ქ. (112-ის გავლით) - ი. ბერიტაშვილის ქ. - ბუდაპეშტის ქ. - იონა ვაკელის ქ. - ვაჟა ფშაველას გამზირი -მ/ს „დელისი“ - ფ. თავაძის ქ. -  ს. ზაქარიაძის ქ. - ვაჟა ფშაველას ჩიხი - მ/ს "დელისი"(მიმდებარედ).</t>
  </si>
  <si>
    <r>
      <t xml:space="preserve">უკუ მიმართულება: </t>
    </r>
    <r>
      <rPr>
        <sz val="12"/>
        <color theme="1"/>
        <rFont val="Sylfaen"/>
        <family val="1"/>
      </rPr>
      <t>მ/ს „დელისი“ (მიმდებარედ) - მ. თამარაშვილის ქ. - ა. ყაზბეგის გამზირი - იონა ვაკელის ქ. - ბუდაპეშტის ქ. -ი. ბერიტაშვილის ქ. - მ. მაჭავარიანის ქ. (112-ის გავლით) -ვ. გოძიაშვილის ქ. (ვაშლიჯვარის დასახლება)  - პ. სარაჯიშვილის ქ. - მარშალ ა. გელოვანის გამზირი (მობრუნება დავით აღმაშენებლის ძეგლთან)- დ აღმაშენებლის ქ. (სოფელი დიღომი) - სოფელი დიღომი (აღმაშენებლის და სარაჯიშვილის ქუჩების გადაკვეთა).</t>
    </r>
  </si>
  <si>
    <t>SC 106</t>
  </si>
  <si>
    <t xml:space="preserve">მ/ს „სახელმწიფო უნივერსიტეტი“ (მიმდებარე ტერიტორია) - ზ. ანჯაფარიძის ქ. - პ. ქავთარაძის ქ. - მარიჯანის ქ. - შ. ნუცუბიძის ქ. - ს. კანდელაკის ქ. - ჟ. შარტავას ქ. - გ. სააკაძის მოედანი - გ. სააკაძის დაღმართი - ვახუშტი ბაგრატიონის ხიდი - ვახუშტი ბაგრატიონის ქ. - ა. წერეთლის გამზირი - აბასთუმნის ქ. - ვაგზლის მოედანი-თბილისი ცენტრალის მიმდებარედ. </t>
  </si>
  <si>
    <r>
      <t xml:space="preserve">უკუ მიმართულება: </t>
    </r>
    <r>
      <rPr>
        <sz val="12"/>
        <color theme="1"/>
        <rFont val="Sylfaen"/>
        <family val="1"/>
      </rPr>
      <t xml:space="preserve">თბილისი ცენტრალის მიმდებარედ </t>
    </r>
    <r>
      <rPr>
        <b/>
        <sz val="12"/>
        <color theme="1"/>
        <rFont val="Sylfaen"/>
        <family val="1"/>
      </rPr>
      <t xml:space="preserve">- </t>
    </r>
    <r>
      <rPr>
        <sz val="12"/>
        <color theme="1"/>
        <rFont val="Sylfaen"/>
        <family val="1"/>
      </rPr>
      <t>ვაგზლის მოედანი - თამარ მეფის გამზირი - მ. წინამძღვრიშვილის ქ. - ა. წერეთლის გამზირი - ქუთაისის ქ. - ვახუშტი ბაგრატიონის ხიდი -გ. სააკაძის დაღმართი -გ. სააკაძის მოედანი -ჟ. შარტავას ქ. - ს. კანდელაკის ქ. -შ. ნუცუბიძის ქ. -მარიჯანის ქ. -პ. ქავთარაძის ქ. - ზ. ანჯაფარიძის ქ. -მ/ს „სახელმწიფო უნივერსიტეტი“ (მიმდებარე ტერიტორია).</t>
    </r>
  </si>
  <si>
    <t>SC 806</t>
  </si>
  <si>
    <t>საერთაშორისო სავაჭრო ცენტრი "თბილისის ზღვის პლაზა"-ს მიმდებარე ტერიტორია (პოლიკლინიკის გავლით) - ი. პილსუდსკის ქ. (ვაზისუბნის III მ/რ, II კვ.) - თ. დავითაიას ქ. - შ.პეტეფის ქ. - 17 შინდისელი გმირის ქ. - ჯავახეთის ქ. - მოსკოვის გამზირი - ქ. დედოფლის გამზირი -  ნავთლუღის ქ. - რ. ჰოლდბრიუკის ქ. - დ. გულიას ქ.(ავტოსადგური) (მობრუნება დ. გულიას მოედანზე).</t>
  </si>
  <si>
    <r>
      <t xml:space="preserve">უკუ მიმართულება: </t>
    </r>
    <r>
      <rPr>
        <sz val="12"/>
        <color theme="1"/>
        <rFont val="Sylfaen"/>
        <family val="1"/>
      </rPr>
      <t xml:space="preserve">დ. გულიას ქ.(ავტოსადგური) - დ. გულიას ქ. - რ.ჰოლდბრიუკის ქ. - ნავთლუღის ქ. - ქ. დედოფლის გამზირი - მოსკოვის გამზირი - ჯავახეთის ქ. (მობრუნება მ/ს "ვარკეთილთან") - 17 შინდისელი გმირის ქ. - შ. პეტეფის ქ. - თ. დავითაიას ქ. - ვაზისუბნის III მ/რ, II კვარტლი (წრეზე მოძრაობით) - საერთაშორისო სავაჭრო ცენტრი "თბილისის ზღვის პლაზა"-ს მიმდებარე ტერიტორია (პოლიკლინიკის გავლით). </t>
    </r>
  </si>
  <si>
    <t>დატვირთული პერიოდი (10.09-31.12; 21.01-30.06)</t>
  </si>
  <si>
    <t>სამუშაო დღე</t>
  </si>
  <si>
    <t>შაბათი</t>
  </si>
  <si>
    <t>კვირა</t>
  </si>
  <si>
    <t>6:30-7:00</t>
  </si>
  <si>
    <t>07:00:8:00</t>
  </si>
  <si>
    <t>8:00-11:00</t>
  </si>
  <si>
    <t>10:30-17:00</t>
  </si>
  <si>
    <t>17:00-20:00</t>
  </si>
  <si>
    <t>20:00-21:00</t>
  </si>
  <si>
    <t>21:00-23:00</t>
  </si>
  <si>
    <t>23:00-24:00</t>
  </si>
  <si>
    <t>180</t>
  </si>
  <si>
    <t>390</t>
  </si>
  <si>
    <t>60</t>
  </si>
  <si>
    <t>120</t>
  </si>
  <si>
    <t>იანვარი (01.01-20.01), ივლისი, აგვისტოს თვეები , სექტემბერი (01.09.-09.09)</t>
  </si>
  <si>
    <t>ბრუნის დრო</t>
  </si>
  <si>
    <t>11:00-17:00</t>
  </si>
  <si>
    <t>360</t>
  </si>
  <si>
    <t>მარშრუტის კილომეტრაჟი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</si>
  <si>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</si>
  <si>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</si>
  <si>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</si>
  <si>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</si>
  <si>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</si>
  <si>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</si>
  <si>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</si>
  <si>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</si>
  <si>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</si>
  <si>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</si>
  <si>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</si>
  <si>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</si>
  <si>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ს</t>
  </si>
  <si>
    <t>კ</t>
  </si>
  <si>
    <t xml:space="preserve">შ </t>
  </si>
  <si>
    <t>დატვირთული</t>
  </si>
  <si>
    <t>დასვენებები</t>
  </si>
  <si>
    <t>შ</t>
  </si>
  <si>
    <r>
      <t>მარშრუტის</t>
    </r>
    <r>
      <rPr>
        <b/>
        <sz val="11"/>
        <color theme="1"/>
        <rFont val="AcadNusx"/>
      </rPr>
      <t xml:space="preserve"> #</t>
    </r>
  </si>
  <si>
    <t xml:space="preserve">შაბათი </t>
  </si>
  <si>
    <t xml:space="preserve">21.06-დან 16.09-მდე    და    01.01-დან 21.01-მდე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</si>
  <si>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21.01-დან 21.06-მდე   და   16.09-დან 01.01-მდე         </t>
  </si>
  <si>
    <t xml:space="preserve">ქალაქ თბილისის მუნიციპალიტეტის ადმინისტრაციულ საზღვრებში რეგულარული სამგზავრო გადაყვანის მიზნით მომსახურების ინტეგრირებულ სისტემაში ჩართვის უზრუნველსაყოფად ავტობუსების (M3 კატეგორია) მარშრუტების განრიგი                                                                                          დანართი 3
</t>
  </si>
  <si>
    <t xml:space="preserve"> წყნეთი (შოთა რუსთაველის  და ბათუ კრავეიშვილის ქუჩის გადაკვეთის პირდაპირ) - წყნეთი (შოთა რუსთაველის ქ. - დავით აღმაშენებლის ქ. - დიმიტრი ამილახვრის ქ.) - წყნეთის გზატკეცილი - ქაქუცა ჩოლოყაშვილის გამზირი - მიხეილ თამარაშვილის გამზირი - ვაჟა ფშაველას გამზირი - მ/ს "დელისი".</t>
  </si>
  <si>
    <t>მერაბ კოსტავას ქ. (№68-ის მიმდებარედ) – მერაბ კოსტავას ქ. – ვარაზისხევის ქ. – ილია ჭავჭავაძის გამზირი – მიხეილ თამარაშვილის გამზირი – ალექსანდრე ყაზბეგის გამზირი – პეკინის გამზირი – მერაბ კოსტავას ქ. (№68-ის მიმდებარედ) (წრიული).</t>
  </si>
  <si>
    <r>
      <t>უკუ მიმართულება: ანა პოლიტკოვსკაიას ქ. (</t>
    </r>
    <r>
      <rPr>
        <sz val="11"/>
        <rFont val="AcadNusx"/>
      </rPr>
      <t>#</t>
    </r>
    <r>
      <rPr>
        <sz val="11"/>
        <rFont val="Sylfaen"/>
        <family val="1"/>
        <charset val="204"/>
      </rPr>
      <t>16-18-ის მოპირდაპირედ) - ანა პოლიტკოვსკაიას ქ. - ზურაბ ანჯაფარიძის ქ. - ვაჟა ფშაველას გამზირი - ალექსანდრე ყაზბეგის გამზირი (გადასვლა ვაჟა ფშაველას გამზირი</t>
    </r>
    <r>
      <rPr>
        <sz val="11"/>
        <rFont val="AcadNusx"/>
      </rPr>
      <t xml:space="preserve"> #</t>
    </r>
    <r>
      <rPr>
        <sz val="11"/>
        <rFont val="Sylfaen"/>
        <family val="1"/>
        <charset val="204"/>
      </rPr>
      <t>68-ის მიმდებარე ტერიტორიიდან) - მიხეილ თამარაშვილის გამზირი - ილია ჭავჭავაძის გამზირი - პეტრე მელიქიშვილის ქ. - მერაბ კოსტავას ქ. - შოთა რუსთაველის გამზირი - თავისუფლების მოედანი - ნიკოლოზ ბარათშვილის ქ. - მტკვრის მარჯვენა სანაპირო -  ვახტანგ გორგასალის ქ. - დიმიტრი გულიას მოედანი - დიმიტრი გულიას ქ. - ბერი გაბრიელ სალოსის გამზირი - ბერი გაბრიელ სალოსის გამზირი (</t>
    </r>
    <r>
      <rPr>
        <sz val="11"/>
        <rFont val="AcadNusx"/>
      </rPr>
      <t>#</t>
    </r>
    <r>
      <rPr>
        <sz val="11"/>
        <rFont val="Sylfaen"/>
        <family val="1"/>
        <charset val="204"/>
      </rPr>
      <t>175-ის მოპირდაპირედ).</t>
    </r>
  </si>
  <si>
    <r>
      <t xml:space="preserve">შალვა ნუცუბიძის IV მ/რ (შალვა ნუცუბიძის V მ/რ-ის გადასახვევის მიმდებარედ) - ავთო ვარაზის ქ. - შალვა ნუცუბიძის IV მ/რ (№19-20-21-22-29-28-კორპუსების გავლით) - კონსტანტინე კაპანელის ქ. (№14-6-5-4-3-2-1-11 კორპუსების გავლით) - შალვა ნუცუბიძის IV მ/რ ( №12,3,2,1 კორპუსების გავლით) - ნუცუბიძის II მ/რ (ბესარიონ ჟღენტის ქ.) -  შალვა ნუცუბიძის ქ. - ფერდინანდ თავაძის ქ. - ვაჟა ფშაველას გამზირი - ალექსანდრე ყაზბეგის გამზირი (გადასვლა ვაჟა ფშაველას გამზირი </t>
    </r>
    <r>
      <rPr>
        <sz val="11"/>
        <rFont val="AcadNusx"/>
      </rPr>
      <t>#</t>
    </r>
    <r>
      <rPr>
        <sz val="11"/>
        <rFont val="Sylfaen"/>
        <family val="1"/>
        <charset val="204"/>
      </rPr>
      <t>68-ის მიმდებარე ტერიტორიიდან) - გივი კარტოზიას ქ. – ვლადიმერ და არჩილ ასათიანების ქ. (მობრუნება გვირაბთან) – სულხან ცინცაძის ქ. – პეკინის გამზირი - მერაბ კოსტავას ქ. – გმირთა მოედანი – თამარ მეფის გამზირი – სადგურის მოედანი (“თბილისი ცენტრალი“-ს პირდაპირ).</t>
    </r>
  </si>
  <si>
    <r>
      <t xml:space="preserve">უკუ მიმართულება: მ/ს "დელისი" - ვაჟა ფშაველას გამზირი - ალექსანდრე ყაზბეგის გამზირი (გადასვლა ვაჟა ფშაველას გამზირი </t>
    </r>
    <r>
      <rPr>
        <sz val="11"/>
        <rFont val="AcadNusx"/>
      </rPr>
      <t>#</t>
    </r>
    <r>
      <rPr>
        <sz val="11"/>
        <rFont val="Sylfaen"/>
        <family val="1"/>
        <charset val="204"/>
      </rPr>
      <t>68-ის მიმდებარე ტერიტორიიდან) - მიხეილ თამარაშვილის გამზირი - ქაქუცა ჩოლოყაშვილის გამზირი - წყნეთის გზატკეცილი - წყნეთი (შოთა რუსთაველის ქ.) - წყნეთი (შოთა რუსთაველის  და ბათუ კრავეიშვილის ქუჩის გადაკვეთის პირდაპირ).</t>
    </r>
  </si>
  <si>
    <t>უკუ მიმართულება: სადგურის მოედანი (“თბილისი ცენტრალი“-ს პირდაპირ) – თამარ მეფის გამზირი – მერაბ კოსტავას ქ. – გიორგი მიროტაძის ქ. - პეკინის გამზირი - ვაჟა ფშაველას გამზირი - ბექას ქ. - ალექსანდრე ყაზბეგის გამზირი - გამრეკელის ქ. - სულხან ცინცაძის ქ. - გივი კარტოზიას ქ. - მიხეილ ასათიანის ქ. - ვაჟა ფშაველას გამზირი - ფერდინანდ თავაძის ქ. - შალვა ნუცუბიძის ქ. - ბესარიონ ჟღენტის ქ. (შალვა ნუცუბიძის II მ/რ) - შალვა ნუცუბიძის IV მ/რ ( №1,2,3,12 კორპუსების გავლით) - კონსტანტინე კაპანელის ქ. (№11-1-2-3-5-6-14 კორპუსების გავლით) - შალვა ნუცუბიძის IV მ/რ ( №28-29-22-21-20-19 კორპუსების გავლით) - ავთო ვარაზის ქ. - შალვა ნუცუბიძის V მ/რ-ის გადასახვევის მიმდებარედ.</t>
  </si>
  <si>
    <t>დროის პერიოდი (სთ)</t>
  </si>
  <si>
    <t>ინტერვალი (წთ)</t>
  </si>
  <si>
    <r>
      <t>ბერი გაბრიელ სალოსის გამზირი (</t>
    </r>
    <r>
      <rPr>
        <sz val="11"/>
        <rFont val="AcadNusx"/>
      </rPr>
      <t>#</t>
    </r>
    <r>
      <rPr>
        <sz val="11"/>
        <rFont val="Sylfaen"/>
        <family val="1"/>
        <charset val="204"/>
      </rPr>
      <t xml:space="preserve">175-ის მოპირდაპირედ) - ბერი გაბრიელ სალოსის გამზირი - დიმიტრი გულიას ქ. - დიმიტრი გულიას მოედანი - ვახტანგ გორგასალის ქ. - მეტეხის ხიდი (მობრუნება ევროპის მოედანზე) - კოტე აფხაზის ქ. - თავისუფლების მოედანი - შოთა რუსთაველის გამზირი - მერაბ კოსტავას ქ. - ვარაზისხევის ქ. - ილია ჭავჭავაძის გამზირი - მიხეილ თამარაშვილის გამზირი - ვაჟა ფშაველას გამზირი - ზურაბ ანჯაფარიძის ქ. - ანა პოლიტკოვსკაიას ქ. - ანა პოლიტკოვსკაიას ქ. </t>
    </r>
    <r>
      <rPr>
        <sz val="11"/>
        <rFont val="AcadNusx"/>
      </rPr>
      <t>(#</t>
    </r>
    <r>
      <rPr>
        <sz val="11"/>
        <rFont val="Sylfaen"/>
        <family val="1"/>
        <charset val="204"/>
      </rPr>
      <t>16-18-ის მოპირდაპირედ).</t>
    </r>
  </si>
  <si>
    <t>ვაზისუბნის II მ/რ (№23 კორპუსის მიმდებარედ) – ვაზისუბნის II მ/რ (№6-11-4-2 კორპუსების გავლით) -შალვა მშველიძის ქ. – ნიკო მუსხელიშვილის ქ. – დავით კვაჭანტირაძის ქ. – იოსებ და ლეონ ორბელების ქ. – ალექსანდრე წულუკიძის ქ. – ოსიპ მანდელშტამის ქ. – ლიზა ნაკაშიძე-ბოლქვაძის ქ.  – მ/ს „ვარკეთილი“ – ჯავახეთის ქ. – მოსკოვის გამზირი - ქეთევან დედოფლის გამზირი - ნავთლუღის ქ. - რიჩარდ ჰოლბრუკის ქუჩა - დიმიტრი გულიას ქ. - ვახტანგ გორგასალის ქ. -  მარნეულის გზატკეცილი -ზემო ფონიჭალის დასახლება (ანდრო ჟორდანიას ქ. - ლევან ღოღობერიძის ქ. #5,3,2 კორპუსების გავლით) - ზემო ფონიჭალის დასახლება (კორპუსი #28,14,15,19,23,20 კორპუსების გავლით) - მარნეულის გზატკეცილი - ვახტანგ გორგასალის ქ. -  დიმიტრი გულიას ქ. - რიჩარდ ჰოლბრუკის ქუჩა - ნავთლუღის ქ. - ქეთევან დედოფლის გამზირი - მოსკოვის გამზირი - ჯავახეთის ქ. (მობრუნება მ/ს "ვარკეთილთან") -17 შინდისელი გმირის ქ. – ოსიპ მანდელშტამის ქ. – ალექსანდრე წულუკიძის ქ. – იოსებ და ლეონ ორბელების ქ. – დავით კვაჭანტირაძის ქ. – ნიკო მუსხელიშვილის ქ. – შალვა მშველიძის ქ. – ვაზისუბნის II მ/რ (№2-4-11-6 კორპუსების გავლით) – ვაზისუბნის II მ/რ (№23 კორპუსის მიმდებარედ).</t>
  </si>
  <si>
    <t>ნიკოლოზ ბარათაშვილის ქ. (გაჩერება "კონკის" მხარეს) - ნიკოლოზ ბარათაშვილის ქ. - მტკვრის მარჯვენა სანაპირო - ვახტანგ გორგასალის ქ. - მარნეულის გზატკეცილი -ზემო ფონიჭალის დასახლება (ანდრო ჟორდანიას ქ. - ლევან ღოღობერიძის ქ. #5,3,2 კორპუსების გავლით) - ზემო ფონიჭალის დასახლება (კორპუსი #28,14,15,19,23,20 კორპუსების გავლით) - მარნეულის გზატკეცილი - ვახტანგ გორგასალის ქ. - მეტეხის ხიდი (მობრუნება ევროპის მოედანზე) - კოტე აფხაზის ქ. - თავისუფლების მოედანი - ნიკოლოზ ბარათაშვილის ქ. (გაჩერება "კონკის" მხარეს).</t>
  </si>
  <si>
    <t>უკუ მიმართულება: უნივერსიტეტის ქ. (ივანე ჯავახიშვილის სახელობის თსუ-ის მაღლივი კორპუსი) - მიხეილ თამარაშვილის გამზირი (მობრუნება ჭაბუა ამირეჯიბის გზატკეცილის პირდაპირ) - მ/ს „დელისი“ (ვაჟა-ფშაველას გამზირი) – ფერდინანდ თავაძის ქ. – შალვა ნუცუბიძის ქ. – ბესარიონ ჟღენტის ქ. ( შალვა ნუცუბიძის II მ/რაიონი) – ავთო ვარაზის ქ. (ნუცუბიძის  IV მ/რაიონი) – ფერმწერთა ქ. – ტატა თვალჭრელიძის ქ. (მობრუნება ალექსანდრე ბანძელაძის ქუჩის გადაკვეთასთან) – ლევან კვაჭაძის ქ. – კეჭაყმაძის ქ. – სოფელი თხინვალი (თხინვალას და ავალიანის ქუჩების გადაკვეთის მიმდებარედ).</t>
  </si>
  <si>
    <r>
      <t xml:space="preserve">სოფელი თხინვალი (თხინვალას და ავალიანის ქუჩების გადაკვეთის მიმდებარედ) – კეჭაყმაძის ქ. – ლევან კვაჭაძის ქ. – ფერმწერთა ქ. – ტატა თვალჭრელიძის ქ. (მობრუნება ალექსანდრე ბანძელაძის ქუჩის გადაკვეთასთან) – ფერმწერთა ქ. – ავთო ვარაზის ქ. (ნუცუბიძის IV მ/რაიონი) – ბესარიონ ჟღენტის ქ. (ნუცუბიძის II მ/რაიონი) – შალვა ნუცუბიძის ქ. – ფერდინანდ თავაძის ქ. – სერგო ზაქარიაძის ქ. – ვაჟა-ფშაველას ჩიხი – მ/ს „დელისი“ (ვაჟა-ფშაველას გამზირი) - ალექსანდრე ყაზბეგის გამზირი (მობრუნება ვაჟა ფშაველას გამზირი </t>
    </r>
    <r>
      <rPr>
        <sz val="11"/>
        <rFont val="AcadNusx"/>
      </rPr>
      <t>#</t>
    </r>
    <r>
      <rPr>
        <sz val="11"/>
        <rFont val="Sylfaen"/>
        <family val="1"/>
        <charset val="204"/>
      </rPr>
      <t>68-ის მიმდებარედ) - მიხეილ თამარაშვილის გამზირი - უნივერსიტეტის ქ. (ივანე ჯავახიშვილის სახელობის თსუ-ის მაღლივი კორპუსი).</t>
    </r>
  </si>
  <si>
    <t>07:00-08:00</t>
  </si>
  <si>
    <t xml:space="preserve">მ/ს „სახელმწიფო უნივერსიტეტი“(მიმდებარედ) - ზურაბ ანჯაფარიძის ქ. - პეტრე ქავთარაძის ქ. - ალექსანდრე ყაზბეგის გამზირი - მიხეილ თამარაშვილის გამზირი - გიორგი წერეთლის ქ. - ქაქუცა ჩოლოყაშვილის გამზირი - ილია ჭავჭავაძის გამზირი - არჩილ მიშველაძის ქ. - ირაკლი აბაშიძის ქ. - მრგვალი ბაღი - ვასილ ბარნოვის ქ. - კოტე მაყაშვილის ქ. - პოლიკარპე კაკაბაძის ქ. - დანიელ ჭონქაძის ქ. - ამაღლების ქ. - ლადო ასათიანის II შესახვევი - ლადო ასათიანის ქ. - შალვა დადიანის ქ. - თავისუფლების მოედანი - ალექსანდრე პუშკინის ქ. - ნიკოლოზ ბარათაშვილის ქ.  (კონკის "მხარეს"). </t>
  </si>
  <si>
    <r>
      <t xml:space="preserve">უკუ მიმართულება: </t>
    </r>
    <r>
      <rPr>
        <sz val="11"/>
        <color indexed="8"/>
        <rFont val="Sylfaen"/>
        <family val="1"/>
      </rPr>
      <t xml:space="preserve"> ნიკოლოზ ბარათაშვილის ქ. (კონკის "მხარეს") - ნიკოლოზ ბარათაშვილის ხიდი - მტკვრის მარცხენა სანაპირო - ნიკოლოზ ბარათაშვილის ხიდი - ნიკოლოზ ბარათაშვილის ქ. - ალექსანდრე პუშკინის ქ. -თავისუფლების მოედანი - გიორგი ლეონიძის ქ. - მიხეილ ლერმონტოვის ქ. - პაოლო იაშვილის ქ. - ამაღლების ქ. - დანიელ ჭონქაძის ქ. - პოლიკარპე კაკაბაძის ქ. - კოტე მაყაშვილის ქ. - მიხეილ ზანდუკელის ქ. - ვასილ ბარნოვის ქ. - მრგვალი ბაღი - რაფიელ ერისთავის ქ. - ზაქარია ფალიაშვილის ქ. - ნიკოლოზ ბერძენიშვილის ქ. - ილია ჭავჭავაძის გამზირი - მიხეილ თამარაშვილის გამზირი - ვაჟა ფშაველას გამზირი -  პეტრე ქავთარაძის ქ. (გადასვლა ვაჟა ფშაველას გამზირი </t>
    </r>
    <r>
      <rPr>
        <sz val="11"/>
        <color indexed="8"/>
        <rFont val="AcadNusx"/>
      </rPr>
      <t>#</t>
    </r>
    <r>
      <rPr>
        <sz val="11"/>
        <color indexed="8"/>
        <rFont val="Sylfaen"/>
        <family val="1"/>
      </rPr>
      <t>68-ის გავლით) - ზურაბ ანჯაფარიძის ქ. - მ/ს „სახელმწიფო უნივერსიტეტი“ (მიმდებარედ).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</si>
</sst>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Sylfaen"/>
      <family val="1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b/>
      <sz val="11"/>
      <color theme="1"/>
      <name val="Calibri"/>
      <family val="2"/>
      <charset val="204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AcadNusx"/>
    </font>
    <font>
      <sz val="11"/>
      <name val="AcadNusx"/>
    </font>
    <font>
      <sz val="11"/>
      <name val="Sylfaen"/>
      <family val="1"/>
      <charset val="204"/>
    </font>
    <font>
      <sz val="10"/>
      <color theme="1"/>
      <name val="Calibri"/>
      <family val="2"/>
      <scheme val="minor"/>
    </font>
    <font>
      <sz val="11"/>
      <name val="Sylfaen"/>
      <family val="1"/>
    </font>
    <font>
      <b/>
      <sz val="11"/>
      <color theme="1"/>
      <name val="Sylfaen"/>
      <family val="1"/>
    </font>
    <font>
      <sz val="11"/>
      <color indexed="8"/>
      <name val="Sylfaen"/>
      <family val="1"/>
    </font>
    <font>
      <sz val="11"/>
      <color indexed="8"/>
      <name val="AcadNusx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2" borderId="0" xfId="0" applyFill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5" xfId="0" applyFont="1" applyFill="1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0" fillId="2" borderId="0" xfId="0" applyFill="1"/>
    <xf numFmtId="0" fontId="1" fillId="5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7" fillId="2" borderId="2" xfId="0" applyFont="1" applyFill="1" applyBorder="1" applyAlignment="1">
      <alignment horizontal="justify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6" borderId="2" xfId="0" applyNumberFormat="1" applyFont="1" applyFill="1" applyBorder="1" applyAlignment="1">
      <alignment horizontal="center" vertical="center" wrapText="1"/>
    </xf>
    <xf numFmtId="49" fontId="1" fillId="6" borderId="1" xfId="0" applyNumberFormat="1" applyFont="1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vertical="center"/>
    </xf>
    <xf numFmtId="0" fontId="1" fillId="4" borderId="1" xfId="0" applyNumberFormat="1" applyFont="1" applyFill="1" applyBorder="1" applyAlignment="1">
      <alignment horizontal="center" vertical="center" wrapText="1"/>
    </xf>
    <xf numFmtId="1" fontId="9" fillId="0" borderId="11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14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vertical="center" wrapText="1"/>
    </xf>
    <xf numFmtId="49" fontId="1" fillId="2" borderId="1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4" fillId="2" borderId="2" xfId="0" applyNumberFormat="1" applyFont="1" applyFill="1" applyBorder="1" applyAlignment="1">
      <alignment horizontal="center" vertical="center"/>
    </xf>
    <xf numFmtId="1" fontId="14" fillId="2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  <xf numFmtId="49" fontId="1" fillId="2" borderId="14" xfId="0" applyNumberFormat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textRotation="90" wrapText="1"/>
    </xf>
    <xf numFmtId="0" fontId="1" fillId="3" borderId="10" xfId="0" applyFont="1" applyFill="1" applyBorder="1" applyAlignment="1">
      <alignment horizontal="center" vertical="center" textRotation="90" wrapText="1"/>
    </xf>
    <xf numFmtId="0" fontId="1" fillId="3" borderId="7" xfId="0" applyFont="1" applyFill="1" applyBorder="1" applyAlignment="1">
      <alignment horizontal="center" vertical="center" textRotation="90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center" vertical="center" wrapText="1"/>
    </xf>
    <xf numFmtId="49" fontId="1" fillId="4" borderId="14" xfId="0" applyNumberFormat="1" applyFont="1" applyFill="1" applyBorder="1" applyAlignment="1">
      <alignment horizontal="center" vertical="center" wrapText="1"/>
    </xf>
    <xf numFmtId="49" fontId="1" fillId="4" borderId="15" xfId="0" applyNumberFormat="1" applyFont="1" applyFill="1" applyBorder="1" applyAlignment="1">
      <alignment horizontal="center" vertical="center" wrapText="1"/>
    </xf>
    <xf numFmtId="49" fontId="1" fillId="6" borderId="6" xfId="0" applyNumberFormat="1" applyFont="1" applyFill="1" applyBorder="1" applyAlignment="1">
      <alignment horizontal="center" vertical="center" wrapText="1"/>
    </xf>
    <xf numFmtId="49" fontId="1" fillId="6" borderId="17" xfId="0" applyNumberFormat="1" applyFont="1" applyFill="1" applyBorder="1" applyAlignment="1">
      <alignment horizontal="center" vertical="center" wrapText="1"/>
    </xf>
    <xf numFmtId="49" fontId="1" fillId="6" borderId="18" xfId="0" applyNumberFormat="1" applyFont="1" applyFill="1" applyBorder="1" applyAlignment="1">
      <alignment horizontal="center" vertical="center" wrapText="1"/>
    </xf>
    <xf numFmtId="49" fontId="1" fillId="6" borderId="13" xfId="0" applyNumberFormat="1" applyFont="1" applyFill="1" applyBorder="1" applyAlignment="1">
      <alignment horizontal="center" vertical="center" wrapText="1"/>
    </xf>
    <xf numFmtId="49" fontId="1" fillId="6" borderId="14" xfId="0" applyNumberFormat="1" applyFont="1" applyFill="1" applyBorder="1" applyAlignment="1">
      <alignment horizontal="center" vertical="center" wrapText="1"/>
    </xf>
    <xf numFmtId="49" fontId="1" fillId="6" borderId="15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5" fillId="2" borderId="2" xfId="0" applyFont="1" applyFill="1" applyBorder="1" applyAlignment="1">
      <alignment horizontal="justify" vertical="center" wrapText="1"/>
    </xf>
    <xf numFmtId="0" fontId="16" fillId="2" borderId="3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5"/>
  <sheetViews>
    <sheetView tabSelected="1" zoomScale="75" zoomScaleNormal="75" workbookViewId="0">
      <selection activeCell="A24" sqref="A24:A25"/>
    </sheetView>
  </sheetViews>
  <sheetFormatPr defaultRowHeight="15" x14ac:dyDescent="0.25"/>
  <cols>
    <col min="1" max="1" width="11.42578125" style="1" customWidth="1"/>
    <col min="2" max="2" width="139" style="1" customWidth="1"/>
    <col min="3" max="43" width="9.140625" style="7"/>
  </cols>
  <sheetData>
    <row r="1" spans="1:44" ht="57" customHeight="1" x14ac:dyDescent="0.25">
      <c r="A1" s="40" t="s">
        <v>127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</row>
    <row r="2" spans="1:44" s="7" customFormat="1" ht="31.5" customHeight="1" x14ac:dyDescent="0.25">
      <c r="A2" s="41" t="s">
        <v>123</v>
      </c>
      <c r="B2" s="44" t="s">
        <v>2</v>
      </c>
      <c r="C2" s="48" t="s">
        <v>126</v>
      </c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32"/>
      <c r="X2" s="47" t="s">
        <v>125</v>
      </c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9"/>
    </row>
    <row r="3" spans="1:44" s="7" customFormat="1" ht="25.5" customHeight="1" x14ac:dyDescent="0.25">
      <c r="A3" s="42"/>
      <c r="B3" s="45"/>
      <c r="C3" s="48" t="s">
        <v>85</v>
      </c>
      <c r="D3" s="48"/>
      <c r="E3" s="48"/>
      <c r="F3" s="48"/>
      <c r="G3" s="48"/>
      <c r="H3" s="48"/>
      <c r="I3" s="32"/>
      <c r="J3" s="47" t="s">
        <v>124</v>
      </c>
      <c r="K3" s="48"/>
      <c r="L3" s="48"/>
      <c r="M3" s="48"/>
      <c r="N3" s="48"/>
      <c r="O3" s="48"/>
      <c r="P3" s="48"/>
      <c r="Q3" s="48" t="s">
        <v>87</v>
      </c>
      <c r="R3" s="48"/>
      <c r="S3" s="48"/>
      <c r="T3" s="48"/>
      <c r="U3" s="48"/>
      <c r="V3" s="48"/>
      <c r="W3" s="32"/>
      <c r="X3" s="47" t="s">
        <v>85</v>
      </c>
      <c r="Y3" s="48"/>
      <c r="Z3" s="48"/>
      <c r="AA3" s="48"/>
      <c r="AB3" s="48"/>
      <c r="AC3" s="48"/>
      <c r="AD3" s="49"/>
      <c r="AE3" s="47" t="s">
        <v>124</v>
      </c>
      <c r="AF3" s="48"/>
      <c r="AG3" s="48"/>
      <c r="AH3" s="48"/>
      <c r="AI3" s="48"/>
      <c r="AJ3" s="48"/>
      <c r="AK3" s="49"/>
      <c r="AL3" s="47" t="s">
        <v>87</v>
      </c>
      <c r="AM3" s="48"/>
      <c r="AN3" s="48"/>
      <c r="AO3" s="48"/>
      <c r="AP3" s="48"/>
      <c r="AQ3" s="48"/>
      <c r="AR3" s="49"/>
    </row>
    <row r="4" spans="1:44" s="7" customFormat="1" ht="25.5" customHeight="1" x14ac:dyDescent="0.25">
      <c r="A4" s="42"/>
      <c r="B4" s="45"/>
      <c r="C4" s="47" t="s">
        <v>134</v>
      </c>
      <c r="D4" s="48"/>
      <c r="E4" s="48"/>
      <c r="F4" s="48"/>
      <c r="G4" s="48"/>
      <c r="H4" s="48"/>
      <c r="I4" s="49"/>
      <c r="J4" s="47" t="s">
        <v>134</v>
      </c>
      <c r="K4" s="48"/>
      <c r="L4" s="48"/>
      <c r="M4" s="48"/>
      <c r="N4" s="48"/>
      <c r="O4" s="48"/>
      <c r="P4" s="49"/>
      <c r="Q4" s="47" t="s">
        <v>134</v>
      </c>
      <c r="R4" s="48"/>
      <c r="S4" s="48"/>
      <c r="T4" s="48"/>
      <c r="U4" s="48"/>
      <c r="V4" s="48"/>
      <c r="W4" s="49"/>
      <c r="X4" s="47" t="s">
        <v>134</v>
      </c>
      <c r="Y4" s="48"/>
      <c r="Z4" s="48"/>
      <c r="AA4" s="48"/>
      <c r="AB4" s="48"/>
      <c r="AC4" s="48"/>
      <c r="AD4" s="49"/>
      <c r="AE4" s="47" t="s">
        <v>134</v>
      </c>
      <c r="AF4" s="48"/>
      <c r="AG4" s="48"/>
      <c r="AH4" s="48"/>
      <c r="AI4" s="48"/>
      <c r="AJ4" s="48"/>
      <c r="AK4" s="49"/>
      <c r="AL4" s="47" t="s">
        <v>134</v>
      </c>
      <c r="AM4" s="48"/>
      <c r="AN4" s="48"/>
      <c r="AO4" s="48"/>
      <c r="AP4" s="48"/>
      <c r="AQ4" s="48"/>
      <c r="AR4" s="49"/>
    </row>
    <row r="5" spans="1:44" s="7" customFormat="1" ht="42" customHeight="1" x14ac:dyDescent="0.25">
      <c r="A5" s="42"/>
      <c r="B5" s="45"/>
      <c r="C5" s="28" t="s">
        <v>141</v>
      </c>
      <c r="D5" s="28" t="s">
        <v>90</v>
      </c>
      <c r="E5" s="28" t="s">
        <v>102</v>
      </c>
      <c r="F5" s="28" t="s">
        <v>92</v>
      </c>
      <c r="G5" s="29" t="s">
        <v>93</v>
      </c>
      <c r="H5" s="28" t="s">
        <v>94</v>
      </c>
      <c r="I5" s="28" t="s">
        <v>95</v>
      </c>
      <c r="J5" s="28" t="s">
        <v>141</v>
      </c>
      <c r="K5" s="28" t="s">
        <v>90</v>
      </c>
      <c r="L5" s="28" t="s">
        <v>102</v>
      </c>
      <c r="M5" s="28" t="s">
        <v>92</v>
      </c>
      <c r="N5" s="28" t="s">
        <v>93</v>
      </c>
      <c r="O5" s="28" t="s">
        <v>94</v>
      </c>
      <c r="P5" s="28" t="s">
        <v>95</v>
      </c>
      <c r="Q5" s="28" t="s">
        <v>141</v>
      </c>
      <c r="R5" s="28" t="s">
        <v>90</v>
      </c>
      <c r="S5" s="28" t="s">
        <v>91</v>
      </c>
      <c r="T5" s="28" t="s">
        <v>92</v>
      </c>
      <c r="U5" s="28" t="s">
        <v>93</v>
      </c>
      <c r="V5" s="28" t="s">
        <v>94</v>
      </c>
      <c r="W5" s="28" t="s">
        <v>95</v>
      </c>
      <c r="X5" s="28" t="s">
        <v>141</v>
      </c>
      <c r="Y5" s="28" t="s">
        <v>90</v>
      </c>
      <c r="Z5" s="28" t="s">
        <v>91</v>
      </c>
      <c r="AA5" s="28" t="s">
        <v>92</v>
      </c>
      <c r="AB5" s="28" t="s">
        <v>93</v>
      </c>
      <c r="AC5" s="28" t="s">
        <v>94</v>
      </c>
      <c r="AD5" s="28" t="s">
        <v>95</v>
      </c>
      <c r="AE5" s="28" t="s">
        <v>141</v>
      </c>
      <c r="AF5" s="28" t="s">
        <v>90</v>
      </c>
      <c r="AG5" s="28" t="s">
        <v>91</v>
      </c>
      <c r="AH5" s="28" t="s">
        <v>92</v>
      </c>
      <c r="AI5" s="28" t="s">
        <v>93</v>
      </c>
      <c r="AJ5" s="28" t="s">
        <v>94</v>
      </c>
      <c r="AK5" s="28" t="s">
        <v>95</v>
      </c>
      <c r="AL5" s="28" t="s">
        <v>141</v>
      </c>
      <c r="AM5" s="28" t="s">
        <v>90</v>
      </c>
      <c r="AN5" s="28" t="s">
        <v>91</v>
      </c>
      <c r="AO5" s="28" t="s">
        <v>92</v>
      </c>
      <c r="AP5" s="28" t="s">
        <v>93</v>
      </c>
      <c r="AQ5" s="28" t="s">
        <v>94</v>
      </c>
      <c r="AR5" s="28" t="s">
        <v>95</v>
      </c>
    </row>
    <row r="6" spans="1:44" s="7" customFormat="1" ht="31.5" customHeight="1" x14ac:dyDescent="0.25">
      <c r="A6" s="43"/>
      <c r="B6" s="46"/>
      <c r="C6" s="47" t="s">
        <v>135</v>
      </c>
      <c r="D6" s="48"/>
      <c r="E6" s="48"/>
      <c r="F6" s="48"/>
      <c r="G6" s="48"/>
      <c r="H6" s="48"/>
      <c r="I6" s="49"/>
      <c r="J6" s="47" t="s">
        <v>135</v>
      </c>
      <c r="K6" s="48"/>
      <c r="L6" s="48"/>
      <c r="M6" s="48"/>
      <c r="N6" s="48"/>
      <c r="O6" s="48"/>
      <c r="P6" s="49"/>
      <c r="Q6" s="47" t="s">
        <v>135</v>
      </c>
      <c r="R6" s="48"/>
      <c r="S6" s="48"/>
      <c r="T6" s="48"/>
      <c r="U6" s="48"/>
      <c r="V6" s="48"/>
      <c r="W6" s="49"/>
      <c r="X6" s="47" t="s">
        <v>135</v>
      </c>
      <c r="Y6" s="48"/>
      <c r="Z6" s="48"/>
      <c r="AA6" s="48"/>
      <c r="AB6" s="48"/>
      <c r="AC6" s="48"/>
      <c r="AD6" s="49"/>
      <c r="AE6" s="47" t="s">
        <v>135</v>
      </c>
      <c r="AF6" s="48"/>
      <c r="AG6" s="48"/>
      <c r="AH6" s="48"/>
      <c r="AI6" s="48"/>
      <c r="AJ6" s="48"/>
      <c r="AK6" s="49"/>
      <c r="AL6" s="47" t="s">
        <v>135</v>
      </c>
      <c r="AM6" s="48"/>
      <c r="AN6" s="48"/>
      <c r="AO6" s="48"/>
      <c r="AP6" s="48"/>
      <c r="AQ6" s="48"/>
      <c r="AR6" s="49"/>
    </row>
    <row r="7" spans="1:44" s="24" customFormat="1" ht="22.5" customHeight="1" x14ac:dyDescent="0.25">
      <c r="A7" s="34">
        <v>1</v>
      </c>
      <c r="B7" s="27">
        <v>2</v>
      </c>
      <c r="C7" s="27">
        <v>3</v>
      </c>
      <c r="D7" s="27">
        <v>4</v>
      </c>
      <c r="E7" s="27">
        <v>5</v>
      </c>
      <c r="F7" s="27">
        <v>6</v>
      </c>
      <c r="G7" s="27">
        <v>7</v>
      </c>
      <c r="H7" s="27">
        <v>8</v>
      </c>
      <c r="I7" s="33">
        <v>9</v>
      </c>
      <c r="J7" s="33">
        <v>10</v>
      </c>
      <c r="K7" s="33">
        <v>11</v>
      </c>
      <c r="L7" s="33">
        <v>12</v>
      </c>
      <c r="M7" s="33">
        <v>13</v>
      </c>
      <c r="N7" s="33">
        <v>14</v>
      </c>
      <c r="O7" s="33">
        <v>15</v>
      </c>
      <c r="P7" s="33">
        <v>16</v>
      </c>
      <c r="Q7" s="33">
        <v>17</v>
      </c>
      <c r="R7" s="33">
        <v>18</v>
      </c>
      <c r="S7" s="33">
        <v>19</v>
      </c>
      <c r="T7" s="33">
        <v>20</v>
      </c>
      <c r="U7" s="33">
        <v>21</v>
      </c>
      <c r="V7" s="33">
        <v>22</v>
      </c>
      <c r="W7" s="33">
        <v>23</v>
      </c>
      <c r="X7" s="33">
        <v>24</v>
      </c>
      <c r="Y7" s="33">
        <v>25</v>
      </c>
      <c r="Z7" s="33">
        <v>26</v>
      </c>
      <c r="AA7" s="33">
        <v>27</v>
      </c>
      <c r="AB7" s="33">
        <v>28</v>
      </c>
      <c r="AC7" s="33">
        <v>29</v>
      </c>
      <c r="AD7" s="33">
        <v>30</v>
      </c>
      <c r="AE7" s="33">
        <v>31</v>
      </c>
      <c r="AF7" s="33">
        <v>32</v>
      </c>
      <c r="AG7" s="33">
        <v>33</v>
      </c>
      <c r="AH7" s="33">
        <v>34</v>
      </c>
      <c r="AI7" s="33">
        <v>35</v>
      </c>
      <c r="AJ7" s="33">
        <v>36</v>
      </c>
      <c r="AK7" s="33">
        <v>37</v>
      </c>
      <c r="AL7" s="33">
        <v>38</v>
      </c>
      <c r="AM7" s="33">
        <v>39</v>
      </c>
      <c r="AN7" s="33">
        <v>40</v>
      </c>
      <c r="AO7" s="33">
        <v>41</v>
      </c>
      <c r="AP7" s="33">
        <v>42</v>
      </c>
      <c r="AQ7" s="33">
        <v>43</v>
      </c>
      <c r="AR7" s="33">
        <v>44</v>
      </c>
    </row>
    <row r="8" spans="1:44" s="7" customFormat="1" ht="99.75" customHeight="1" x14ac:dyDescent="0.25">
      <c r="A8" s="37">
        <v>301</v>
      </c>
      <c r="B8" s="30" t="s">
        <v>136</v>
      </c>
      <c r="C8" s="38">
        <v>15</v>
      </c>
      <c r="D8" s="38">
        <v>15</v>
      </c>
      <c r="E8" s="38">
        <v>15</v>
      </c>
      <c r="F8" s="38">
        <v>15</v>
      </c>
      <c r="G8" s="38">
        <v>15</v>
      </c>
      <c r="H8" s="38">
        <v>20</v>
      </c>
      <c r="I8" s="38">
        <v>20</v>
      </c>
      <c r="J8" s="38">
        <v>15</v>
      </c>
      <c r="K8" s="38">
        <v>15</v>
      </c>
      <c r="L8" s="38">
        <v>15</v>
      </c>
      <c r="M8" s="38">
        <v>15</v>
      </c>
      <c r="N8" s="38">
        <v>15</v>
      </c>
      <c r="O8" s="38">
        <v>20</v>
      </c>
      <c r="P8" s="38">
        <v>20</v>
      </c>
      <c r="Q8" s="38">
        <v>15</v>
      </c>
      <c r="R8" s="38">
        <v>15</v>
      </c>
      <c r="S8" s="38">
        <v>15</v>
      </c>
      <c r="T8" s="38">
        <v>15</v>
      </c>
      <c r="U8" s="38">
        <v>15</v>
      </c>
      <c r="V8" s="38">
        <v>20</v>
      </c>
      <c r="W8" s="38">
        <v>20</v>
      </c>
      <c r="X8" s="38">
        <v>15</v>
      </c>
      <c r="Y8" s="38">
        <v>15</v>
      </c>
      <c r="Z8" s="38">
        <v>15</v>
      </c>
      <c r="AA8" s="38">
        <v>15</v>
      </c>
      <c r="AB8" s="38">
        <v>15</v>
      </c>
      <c r="AC8" s="38">
        <v>20</v>
      </c>
      <c r="AD8" s="38">
        <v>20</v>
      </c>
      <c r="AE8" s="38">
        <v>15</v>
      </c>
      <c r="AF8" s="38">
        <v>15</v>
      </c>
      <c r="AG8" s="38">
        <v>15</v>
      </c>
      <c r="AH8" s="38">
        <v>15</v>
      </c>
      <c r="AI8" s="38">
        <v>15</v>
      </c>
      <c r="AJ8" s="38">
        <v>20</v>
      </c>
      <c r="AK8" s="38">
        <v>20</v>
      </c>
      <c r="AL8" s="38">
        <v>15</v>
      </c>
      <c r="AM8" s="38">
        <v>15</v>
      </c>
      <c r="AN8" s="38">
        <v>15</v>
      </c>
      <c r="AO8" s="38">
        <v>15</v>
      </c>
      <c r="AP8" s="38">
        <v>15</v>
      </c>
      <c r="AQ8" s="38">
        <v>20</v>
      </c>
      <c r="AR8" s="38">
        <v>20</v>
      </c>
    </row>
    <row r="9" spans="1:44" s="7" customFormat="1" ht="87" customHeight="1" x14ac:dyDescent="0.25">
      <c r="A9" s="37"/>
      <c r="B9" s="31" t="s">
        <v>130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</row>
    <row r="10" spans="1:44" s="7" customFormat="1" ht="102.75" customHeight="1" x14ac:dyDescent="0.25">
      <c r="A10" s="37">
        <v>332</v>
      </c>
      <c r="B10" s="30" t="s">
        <v>131</v>
      </c>
      <c r="C10" s="38">
        <v>15</v>
      </c>
      <c r="D10" s="38">
        <v>15</v>
      </c>
      <c r="E10" s="38">
        <v>15</v>
      </c>
      <c r="F10" s="38">
        <v>15</v>
      </c>
      <c r="G10" s="38">
        <v>15</v>
      </c>
      <c r="H10" s="38">
        <v>20</v>
      </c>
      <c r="I10" s="38">
        <v>20</v>
      </c>
      <c r="J10" s="38">
        <v>15</v>
      </c>
      <c r="K10" s="38">
        <v>15</v>
      </c>
      <c r="L10" s="38">
        <v>15</v>
      </c>
      <c r="M10" s="38">
        <v>15</v>
      </c>
      <c r="N10" s="38">
        <v>15</v>
      </c>
      <c r="O10" s="38">
        <v>20</v>
      </c>
      <c r="P10" s="38">
        <v>20</v>
      </c>
      <c r="Q10" s="38">
        <v>15</v>
      </c>
      <c r="R10" s="38">
        <v>15</v>
      </c>
      <c r="S10" s="38">
        <v>15</v>
      </c>
      <c r="T10" s="38">
        <v>15</v>
      </c>
      <c r="U10" s="38">
        <v>15</v>
      </c>
      <c r="V10" s="38">
        <v>20</v>
      </c>
      <c r="W10" s="38">
        <v>20</v>
      </c>
      <c r="X10" s="38">
        <v>15</v>
      </c>
      <c r="Y10" s="38">
        <v>15</v>
      </c>
      <c r="Z10" s="38">
        <v>15</v>
      </c>
      <c r="AA10" s="38">
        <v>15</v>
      </c>
      <c r="AB10" s="38">
        <v>15</v>
      </c>
      <c r="AC10" s="38">
        <v>20</v>
      </c>
      <c r="AD10" s="38">
        <v>20</v>
      </c>
      <c r="AE10" s="38">
        <v>15</v>
      </c>
      <c r="AF10" s="38">
        <v>15</v>
      </c>
      <c r="AG10" s="38">
        <v>15</v>
      </c>
      <c r="AH10" s="38">
        <v>15</v>
      </c>
      <c r="AI10" s="38">
        <v>15</v>
      </c>
      <c r="AJ10" s="38">
        <v>20</v>
      </c>
      <c r="AK10" s="38">
        <v>20</v>
      </c>
      <c r="AL10" s="38">
        <v>15</v>
      </c>
      <c r="AM10" s="38">
        <v>15</v>
      </c>
      <c r="AN10" s="38">
        <v>15</v>
      </c>
      <c r="AO10" s="38">
        <v>15</v>
      </c>
      <c r="AP10" s="38">
        <v>15</v>
      </c>
      <c r="AQ10" s="38">
        <v>20</v>
      </c>
      <c r="AR10" s="38">
        <v>20</v>
      </c>
    </row>
    <row r="11" spans="1:44" s="7" customFormat="1" ht="96" customHeight="1" x14ac:dyDescent="0.25">
      <c r="A11" s="37"/>
      <c r="B11" s="31" t="s">
        <v>133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</row>
    <row r="12" spans="1:44" s="7" customFormat="1" ht="58.5" customHeight="1" x14ac:dyDescent="0.25">
      <c r="A12" s="37">
        <v>334</v>
      </c>
      <c r="B12" s="30" t="s">
        <v>128</v>
      </c>
      <c r="C12" s="38">
        <v>15</v>
      </c>
      <c r="D12" s="38">
        <v>15</v>
      </c>
      <c r="E12" s="38">
        <v>15</v>
      </c>
      <c r="F12" s="38">
        <v>15</v>
      </c>
      <c r="G12" s="38">
        <v>15</v>
      </c>
      <c r="H12" s="38">
        <v>20</v>
      </c>
      <c r="I12" s="38">
        <v>20</v>
      </c>
      <c r="J12" s="38">
        <v>15</v>
      </c>
      <c r="K12" s="38">
        <v>15</v>
      </c>
      <c r="L12" s="38">
        <v>15</v>
      </c>
      <c r="M12" s="38">
        <v>15</v>
      </c>
      <c r="N12" s="38">
        <v>15</v>
      </c>
      <c r="O12" s="38">
        <v>20</v>
      </c>
      <c r="P12" s="38">
        <v>20</v>
      </c>
      <c r="Q12" s="38">
        <v>15</v>
      </c>
      <c r="R12" s="38">
        <v>15</v>
      </c>
      <c r="S12" s="38">
        <v>15</v>
      </c>
      <c r="T12" s="38">
        <v>15</v>
      </c>
      <c r="U12" s="38">
        <v>15</v>
      </c>
      <c r="V12" s="38">
        <v>20</v>
      </c>
      <c r="W12" s="38">
        <v>20</v>
      </c>
      <c r="X12" s="38">
        <v>15</v>
      </c>
      <c r="Y12" s="38">
        <v>15</v>
      </c>
      <c r="Z12" s="38">
        <v>15</v>
      </c>
      <c r="AA12" s="38">
        <v>15</v>
      </c>
      <c r="AB12" s="38">
        <v>15</v>
      </c>
      <c r="AC12" s="38">
        <v>20</v>
      </c>
      <c r="AD12" s="38">
        <v>20</v>
      </c>
      <c r="AE12" s="38">
        <v>15</v>
      </c>
      <c r="AF12" s="38">
        <v>15</v>
      </c>
      <c r="AG12" s="38">
        <v>15</v>
      </c>
      <c r="AH12" s="38">
        <v>15</v>
      </c>
      <c r="AI12" s="38">
        <v>15</v>
      </c>
      <c r="AJ12" s="38">
        <v>20</v>
      </c>
      <c r="AK12" s="38">
        <v>20</v>
      </c>
      <c r="AL12" s="38">
        <v>15</v>
      </c>
      <c r="AM12" s="38">
        <v>15</v>
      </c>
      <c r="AN12" s="38">
        <v>15</v>
      </c>
      <c r="AO12" s="38">
        <v>15</v>
      </c>
      <c r="AP12" s="38">
        <v>15</v>
      </c>
      <c r="AQ12" s="38">
        <v>20</v>
      </c>
      <c r="AR12" s="38">
        <v>20</v>
      </c>
    </row>
    <row r="13" spans="1:44" s="7" customFormat="1" ht="57.75" customHeight="1" x14ac:dyDescent="0.25">
      <c r="A13" s="37"/>
      <c r="B13" s="31" t="s">
        <v>132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</row>
    <row r="14" spans="1:44" s="7" customFormat="1" ht="156" customHeight="1" x14ac:dyDescent="0.25">
      <c r="A14" s="37">
        <v>343</v>
      </c>
      <c r="B14" s="30" t="s">
        <v>137</v>
      </c>
      <c r="C14" s="35">
        <v>15</v>
      </c>
      <c r="D14" s="35">
        <v>15</v>
      </c>
      <c r="E14" s="35">
        <v>15</v>
      </c>
      <c r="F14" s="35">
        <v>15</v>
      </c>
      <c r="G14" s="35">
        <v>15</v>
      </c>
      <c r="H14" s="35">
        <v>15</v>
      </c>
      <c r="I14" s="38">
        <v>20</v>
      </c>
      <c r="J14" s="35">
        <v>15</v>
      </c>
      <c r="K14" s="38">
        <v>15</v>
      </c>
      <c r="L14" s="38">
        <v>15</v>
      </c>
      <c r="M14" s="38">
        <v>15</v>
      </c>
      <c r="N14" s="38">
        <v>15</v>
      </c>
      <c r="O14" s="38">
        <v>15</v>
      </c>
      <c r="P14" s="38">
        <v>20</v>
      </c>
      <c r="Q14" s="38">
        <v>15</v>
      </c>
      <c r="R14" s="38">
        <v>15</v>
      </c>
      <c r="S14" s="38">
        <v>15</v>
      </c>
      <c r="T14" s="38">
        <v>15</v>
      </c>
      <c r="U14" s="38">
        <v>15</v>
      </c>
      <c r="V14" s="38">
        <v>15</v>
      </c>
      <c r="W14" s="38">
        <v>20</v>
      </c>
      <c r="X14" s="38">
        <v>15</v>
      </c>
      <c r="Y14" s="38">
        <v>15</v>
      </c>
      <c r="Z14" s="38">
        <v>15</v>
      </c>
      <c r="AA14" s="38">
        <v>15</v>
      </c>
      <c r="AB14" s="38">
        <v>15</v>
      </c>
      <c r="AC14" s="38">
        <v>15</v>
      </c>
      <c r="AD14" s="38">
        <v>20</v>
      </c>
      <c r="AE14" s="38">
        <v>15</v>
      </c>
      <c r="AF14" s="38">
        <v>15</v>
      </c>
      <c r="AG14" s="38">
        <v>15</v>
      </c>
      <c r="AH14" s="38">
        <v>15</v>
      </c>
      <c r="AI14" s="38">
        <v>15</v>
      </c>
      <c r="AJ14" s="38">
        <v>15</v>
      </c>
      <c r="AK14" s="38">
        <v>20</v>
      </c>
      <c r="AL14" s="38">
        <v>15</v>
      </c>
      <c r="AM14" s="38">
        <v>15</v>
      </c>
      <c r="AN14" s="38">
        <v>15</v>
      </c>
      <c r="AO14" s="38">
        <v>15</v>
      </c>
      <c r="AP14" s="38">
        <v>15</v>
      </c>
      <c r="AQ14" s="38">
        <v>15</v>
      </c>
      <c r="AR14" s="38">
        <v>20</v>
      </c>
    </row>
    <row r="15" spans="1:44" s="7" customFormat="1" ht="9" customHeight="1" x14ac:dyDescent="0.25">
      <c r="A15" s="37"/>
      <c r="B15" s="31"/>
      <c r="C15" s="36"/>
      <c r="D15" s="36"/>
      <c r="E15" s="36"/>
      <c r="F15" s="36"/>
      <c r="G15" s="36"/>
      <c r="H15" s="36"/>
      <c r="I15" s="39"/>
      <c r="J15" s="36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</row>
    <row r="16" spans="1:44" s="7" customFormat="1" ht="84.75" customHeight="1" x14ac:dyDescent="0.25">
      <c r="A16" s="37">
        <v>344</v>
      </c>
      <c r="B16" s="30" t="s">
        <v>138</v>
      </c>
      <c r="C16" s="35">
        <v>13</v>
      </c>
      <c r="D16" s="35">
        <v>13</v>
      </c>
      <c r="E16" s="35">
        <v>13</v>
      </c>
      <c r="F16" s="35">
        <v>13</v>
      </c>
      <c r="G16" s="35">
        <v>13</v>
      </c>
      <c r="H16" s="35">
        <v>13</v>
      </c>
      <c r="I16" s="35">
        <v>20</v>
      </c>
      <c r="J16" s="35">
        <v>13</v>
      </c>
      <c r="K16" s="35">
        <v>13</v>
      </c>
      <c r="L16" s="35">
        <v>13</v>
      </c>
      <c r="M16" s="35">
        <v>13</v>
      </c>
      <c r="N16" s="35">
        <v>13</v>
      </c>
      <c r="O16" s="35">
        <v>13</v>
      </c>
      <c r="P16" s="35">
        <v>20</v>
      </c>
      <c r="Q16" s="35">
        <v>13</v>
      </c>
      <c r="R16" s="35">
        <v>13</v>
      </c>
      <c r="S16" s="35">
        <v>13</v>
      </c>
      <c r="T16" s="35">
        <v>13</v>
      </c>
      <c r="U16" s="35">
        <v>13</v>
      </c>
      <c r="V16" s="35">
        <v>13</v>
      </c>
      <c r="W16" s="35">
        <v>20</v>
      </c>
      <c r="X16" s="35">
        <v>13</v>
      </c>
      <c r="Y16" s="35">
        <v>13</v>
      </c>
      <c r="Z16" s="35">
        <v>13</v>
      </c>
      <c r="AA16" s="35">
        <v>13</v>
      </c>
      <c r="AB16" s="35">
        <v>13</v>
      </c>
      <c r="AC16" s="35">
        <v>13</v>
      </c>
      <c r="AD16" s="35">
        <v>20</v>
      </c>
      <c r="AE16" s="35">
        <v>13</v>
      </c>
      <c r="AF16" s="35">
        <v>13</v>
      </c>
      <c r="AG16" s="35">
        <v>13</v>
      </c>
      <c r="AH16" s="35">
        <v>13</v>
      </c>
      <c r="AI16" s="35">
        <v>13</v>
      </c>
      <c r="AJ16" s="35">
        <v>13</v>
      </c>
      <c r="AK16" s="35">
        <v>20</v>
      </c>
      <c r="AL16" s="35">
        <v>13</v>
      </c>
      <c r="AM16" s="35">
        <v>13</v>
      </c>
      <c r="AN16" s="35">
        <v>13</v>
      </c>
      <c r="AO16" s="35">
        <v>13</v>
      </c>
      <c r="AP16" s="35">
        <v>13</v>
      </c>
      <c r="AQ16" s="35">
        <v>13</v>
      </c>
      <c r="AR16" s="35">
        <v>20</v>
      </c>
    </row>
    <row r="17" spans="1:44" s="7" customFormat="1" ht="7.5" customHeight="1" x14ac:dyDescent="0.25">
      <c r="A17" s="37"/>
      <c r="B17" s="31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</row>
    <row r="18" spans="1:44" s="7" customFormat="1" ht="86.25" customHeight="1" x14ac:dyDescent="0.25">
      <c r="A18" s="37">
        <v>363</v>
      </c>
      <c r="B18" s="30" t="s">
        <v>140</v>
      </c>
      <c r="C18" s="35">
        <v>15</v>
      </c>
      <c r="D18" s="35">
        <v>14</v>
      </c>
      <c r="E18" s="35">
        <v>15</v>
      </c>
      <c r="F18" s="35">
        <v>14</v>
      </c>
      <c r="G18" s="35">
        <v>15</v>
      </c>
      <c r="H18" s="35">
        <v>20</v>
      </c>
      <c r="I18" s="35">
        <v>20</v>
      </c>
      <c r="J18" s="35">
        <v>15</v>
      </c>
      <c r="K18" s="35">
        <v>14</v>
      </c>
      <c r="L18" s="35">
        <v>15</v>
      </c>
      <c r="M18" s="35">
        <v>14</v>
      </c>
      <c r="N18" s="35">
        <v>15</v>
      </c>
      <c r="O18" s="35">
        <v>20</v>
      </c>
      <c r="P18" s="35">
        <v>20</v>
      </c>
      <c r="Q18" s="35">
        <v>15</v>
      </c>
      <c r="R18" s="35">
        <v>15</v>
      </c>
      <c r="S18" s="35">
        <v>15</v>
      </c>
      <c r="T18" s="35">
        <v>15</v>
      </c>
      <c r="U18" s="35">
        <v>15</v>
      </c>
      <c r="V18" s="35">
        <v>20</v>
      </c>
      <c r="W18" s="35">
        <v>20</v>
      </c>
      <c r="X18" s="35">
        <v>15</v>
      </c>
      <c r="Y18" s="35">
        <v>15</v>
      </c>
      <c r="Z18" s="35">
        <v>15</v>
      </c>
      <c r="AA18" s="35">
        <v>15</v>
      </c>
      <c r="AB18" s="35">
        <v>15</v>
      </c>
      <c r="AC18" s="35">
        <v>20</v>
      </c>
      <c r="AD18" s="35">
        <v>20</v>
      </c>
      <c r="AE18" s="35">
        <v>15</v>
      </c>
      <c r="AF18" s="35">
        <v>15</v>
      </c>
      <c r="AG18" s="35">
        <v>15</v>
      </c>
      <c r="AH18" s="35">
        <v>15</v>
      </c>
      <c r="AI18" s="35">
        <v>15</v>
      </c>
      <c r="AJ18" s="35">
        <v>20</v>
      </c>
      <c r="AK18" s="35">
        <v>20</v>
      </c>
      <c r="AL18" s="35">
        <v>15</v>
      </c>
      <c r="AM18" s="35">
        <v>15</v>
      </c>
      <c r="AN18" s="35">
        <v>15</v>
      </c>
      <c r="AO18" s="35">
        <v>15</v>
      </c>
      <c r="AP18" s="35">
        <v>15</v>
      </c>
      <c r="AQ18" s="35">
        <v>20</v>
      </c>
      <c r="AR18" s="35">
        <v>20</v>
      </c>
    </row>
    <row r="19" spans="1:44" s="7" customFormat="1" ht="88.5" customHeight="1" x14ac:dyDescent="0.25">
      <c r="A19" s="37"/>
      <c r="B19" s="31" t="s">
        <v>139</v>
      </c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</row>
    <row r="20" spans="1:44" s="7" customFormat="1" ht="86.25" customHeight="1" x14ac:dyDescent="0.25">
      <c r="A20" s="44">
        <v>383</v>
      </c>
      <c r="B20" s="94" t="s">
        <v>142</v>
      </c>
      <c r="C20" s="35">
        <v>15</v>
      </c>
      <c r="D20" s="35">
        <v>13</v>
      </c>
      <c r="E20" s="35">
        <v>15</v>
      </c>
      <c r="F20" s="35">
        <v>13</v>
      </c>
      <c r="G20" s="35">
        <v>15</v>
      </c>
      <c r="H20" s="35">
        <v>15</v>
      </c>
      <c r="I20" s="35">
        <v>20</v>
      </c>
      <c r="J20" s="35">
        <v>15</v>
      </c>
      <c r="K20" s="35">
        <v>13</v>
      </c>
      <c r="L20" s="35">
        <v>15</v>
      </c>
      <c r="M20" s="35">
        <v>13</v>
      </c>
      <c r="N20" s="35">
        <v>15</v>
      </c>
      <c r="O20" s="35">
        <v>15</v>
      </c>
      <c r="P20" s="35">
        <v>20</v>
      </c>
      <c r="Q20" s="35">
        <v>15</v>
      </c>
      <c r="R20" s="35">
        <v>13</v>
      </c>
      <c r="S20" s="35">
        <v>15</v>
      </c>
      <c r="T20" s="35">
        <v>13</v>
      </c>
      <c r="U20" s="35">
        <v>15</v>
      </c>
      <c r="V20" s="35">
        <v>15</v>
      </c>
      <c r="W20" s="35">
        <v>20</v>
      </c>
      <c r="X20" s="35">
        <v>15</v>
      </c>
      <c r="Y20" s="35">
        <v>13</v>
      </c>
      <c r="Z20" s="35">
        <v>15</v>
      </c>
      <c r="AA20" s="35">
        <v>13</v>
      </c>
      <c r="AB20" s="35">
        <v>15</v>
      </c>
      <c r="AC20" s="35">
        <v>15</v>
      </c>
      <c r="AD20" s="35">
        <v>20</v>
      </c>
      <c r="AE20" s="35">
        <v>15</v>
      </c>
      <c r="AF20" s="35">
        <v>13</v>
      </c>
      <c r="AG20" s="35">
        <v>15</v>
      </c>
      <c r="AH20" s="35">
        <v>13</v>
      </c>
      <c r="AI20" s="35">
        <v>15</v>
      </c>
      <c r="AJ20" s="35">
        <v>15</v>
      </c>
      <c r="AK20" s="35">
        <v>20</v>
      </c>
      <c r="AL20" s="35">
        <v>15</v>
      </c>
      <c r="AM20" s="35">
        <v>13</v>
      </c>
      <c r="AN20" s="35">
        <v>15</v>
      </c>
      <c r="AO20" s="35">
        <v>13</v>
      </c>
      <c r="AP20" s="35">
        <v>15</v>
      </c>
      <c r="AQ20" s="35">
        <v>15</v>
      </c>
      <c r="AR20" s="35">
        <v>20</v>
      </c>
    </row>
    <row r="21" spans="1:44" s="7" customFormat="1" ht="101.25" customHeight="1" x14ac:dyDescent="0.25">
      <c r="A21" s="46"/>
      <c r="B21" s="95" t="s">
        <v>143</v>
      </c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</row>
    <row r="22" spans="1:44" s="7" customFormat="1" ht="58.5" customHeight="1" x14ac:dyDescent="0.25">
      <c r="A22" s="37">
        <v>385</v>
      </c>
      <c r="B22" s="30" t="s">
        <v>129</v>
      </c>
      <c r="C22" s="38">
        <v>14</v>
      </c>
      <c r="D22" s="38">
        <v>14</v>
      </c>
      <c r="E22" s="38">
        <v>14</v>
      </c>
      <c r="F22" s="38">
        <v>14</v>
      </c>
      <c r="G22" s="38">
        <v>14</v>
      </c>
      <c r="H22" s="38">
        <v>15</v>
      </c>
      <c r="I22" s="38">
        <v>20</v>
      </c>
      <c r="J22" s="38">
        <v>14</v>
      </c>
      <c r="K22" s="38">
        <v>14</v>
      </c>
      <c r="L22" s="38">
        <v>14</v>
      </c>
      <c r="M22" s="38">
        <v>14</v>
      </c>
      <c r="N22" s="38">
        <v>14</v>
      </c>
      <c r="O22" s="38">
        <v>15</v>
      </c>
      <c r="P22" s="38">
        <v>20</v>
      </c>
      <c r="Q22" s="38">
        <v>14</v>
      </c>
      <c r="R22" s="38">
        <v>14</v>
      </c>
      <c r="S22" s="38">
        <v>14</v>
      </c>
      <c r="T22" s="38">
        <v>14</v>
      </c>
      <c r="U22" s="38">
        <v>14</v>
      </c>
      <c r="V22" s="38">
        <v>15</v>
      </c>
      <c r="W22" s="38">
        <v>20</v>
      </c>
      <c r="X22" s="38">
        <v>14</v>
      </c>
      <c r="Y22" s="38">
        <v>14</v>
      </c>
      <c r="Z22" s="38">
        <v>14</v>
      </c>
      <c r="AA22" s="38">
        <v>14</v>
      </c>
      <c r="AB22" s="38">
        <v>14</v>
      </c>
      <c r="AC22" s="38">
        <v>15</v>
      </c>
      <c r="AD22" s="38">
        <v>20</v>
      </c>
      <c r="AE22" s="38">
        <v>14</v>
      </c>
      <c r="AF22" s="38">
        <v>14</v>
      </c>
      <c r="AG22" s="38">
        <v>14</v>
      </c>
      <c r="AH22" s="38">
        <v>14</v>
      </c>
      <c r="AI22" s="38">
        <v>14</v>
      </c>
      <c r="AJ22" s="38">
        <v>15</v>
      </c>
      <c r="AK22" s="38">
        <v>20</v>
      </c>
      <c r="AL22" s="38">
        <v>14</v>
      </c>
      <c r="AM22" s="38">
        <v>14</v>
      </c>
      <c r="AN22" s="38">
        <v>14</v>
      </c>
      <c r="AO22" s="38">
        <v>14</v>
      </c>
      <c r="AP22" s="38">
        <v>14</v>
      </c>
      <c r="AQ22" s="38">
        <v>15</v>
      </c>
      <c r="AR22" s="38">
        <v>20</v>
      </c>
    </row>
    <row r="23" spans="1:44" s="7" customFormat="1" ht="10.5" customHeight="1" x14ac:dyDescent="0.25">
      <c r="A23" s="37"/>
      <c r="B23" s="31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</row>
    <row r="24" spans="1:44" s="7" customFormat="1" ht="51.75" customHeight="1" x14ac:dyDescent="0.25">
      <c r="A24" s="37">
        <v>387</v>
      </c>
      <c r="B24" s="30" t="s">
        <v>129</v>
      </c>
      <c r="C24" s="38">
        <v>11</v>
      </c>
      <c r="D24" s="38">
        <v>11</v>
      </c>
      <c r="E24" s="38">
        <v>11</v>
      </c>
      <c r="F24" s="38">
        <v>11</v>
      </c>
      <c r="G24" s="38">
        <v>11</v>
      </c>
      <c r="H24" s="38">
        <v>15</v>
      </c>
      <c r="I24" s="38">
        <v>20</v>
      </c>
      <c r="J24" s="38">
        <v>11</v>
      </c>
      <c r="K24" s="38">
        <v>11</v>
      </c>
      <c r="L24" s="38">
        <v>11</v>
      </c>
      <c r="M24" s="38">
        <v>11</v>
      </c>
      <c r="N24" s="38">
        <v>11</v>
      </c>
      <c r="O24" s="38">
        <v>15</v>
      </c>
      <c r="P24" s="38">
        <v>20</v>
      </c>
      <c r="Q24" s="38">
        <v>11</v>
      </c>
      <c r="R24" s="38">
        <v>11</v>
      </c>
      <c r="S24" s="38">
        <v>11</v>
      </c>
      <c r="T24" s="38">
        <v>11</v>
      </c>
      <c r="U24" s="38">
        <v>11</v>
      </c>
      <c r="V24" s="38">
        <v>15</v>
      </c>
      <c r="W24" s="38">
        <v>20</v>
      </c>
      <c r="X24" s="38">
        <v>11</v>
      </c>
      <c r="Y24" s="38">
        <v>11</v>
      </c>
      <c r="Z24" s="38">
        <v>11</v>
      </c>
      <c r="AA24" s="38">
        <v>11</v>
      </c>
      <c r="AB24" s="38">
        <v>11</v>
      </c>
      <c r="AC24" s="38">
        <v>15</v>
      </c>
      <c r="AD24" s="38">
        <v>20</v>
      </c>
      <c r="AE24" s="38">
        <v>11</v>
      </c>
      <c r="AF24" s="38">
        <v>11</v>
      </c>
      <c r="AG24" s="38">
        <v>11</v>
      </c>
      <c r="AH24" s="38">
        <v>11</v>
      </c>
      <c r="AI24" s="38">
        <v>11</v>
      </c>
      <c r="AJ24" s="38">
        <v>15</v>
      </c>
      <c r="AK24" s="38">
        <v>20</v>
      </c>
      <c r="AL24" s="38">
        <v>11</v>
      </c>
      <c r="AM24" s="38">
        <v>11</v>
      </c>
      <c r="AN24" s="38">
        <v>11</v>
      </c>
      <c r="AO24" s="38">
        <v>11</v>
      </c>
      <c r="AP24" s="38">
        <v>11</v>
      </c>
      <c r="AQ24" s="38">
        <v>15</v>
      </c>
      <c r="AR24" s="38">
        <v>20</v>
      </c>
    </row>
    <row r="25" spans="1:44" s="7" customFormat="1" ht="12.75" customHeight="1" x14ac:dyDescent="0.25">
      <c r="A25" s="37"/>
      <c r="B25" s="31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</row>
  </sheetData>
  <autoFilter ref="A7:AQ25"/>
  <mergeCells count="410">
    <mergeCell ref="AR20:AR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Z20:Z21"/>
    <mergeCell ref="AA20:AA21"/>
    <mergeCell ref="AB20:AB21"/>
    <mergeCell ref="AC20:AC21"/>
    <mergeCell ref="AD20:AD21"/>
    <mergeCell ref="AE20:AE21"/>
    <mergeCell ref="AF20:AF21"/>
    <mergeCell ref="AG20:AG21"/>
    <mergeCell ref="AH20:AH21"/>
    <mergeCell ref="AR22:AR23"/>
    <mergeCell ref="C20:C21"/>
    <mergeCell ref="D20:D21"/>
    <mergeCell ref="E20:E21"/>
    <mergeCell ref="F20:F21"/>
    <mergeCell ref="G20:G21"/>
    <mergeCell ref="H20:H21"/>
    <mergeCell ref="I20:I21"/>
    <mergeCell ref="J20:J21"/>
    <mergeCell ref="K20:K21"/>
    <mergeCell ref="L20:L21"/>
    <mergeCell ref="M20:M21"/>
    <mergeCell ref="N20:N21"/>
    <mergeCell ref="O20:O21"/>
    <mergeCell ref="P20:P21"/>
    <mergeCell ref="Q20:Q21"/>
    <mergeCell ref="R20:R21"/>
    <mergeCell ref="S20:S21"/>
    <mergeCell ref="T20:T21"/>
    <mergeCell ref="U20:U21"/>
    <mergeCell ref="V20:V21"/>
    <mergeCell ref="W20:W21"/>
    <mergeCell ref="X20:X21"/>
    <mergeCell ref="Y20:Y21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Z22:Z23"/>
    <mergeCell ref="AA22:AA23"/>
    <mergeCell ref="AB22:AB23"/>
    <mergeCell ref="AC22:AC23"/>
    <mergeCell ref="AD22:AD23"/>
    <mergeCell ref="AE22:AE23"/>
    <mergeCell ref="AF22:AF23"/>
    <mergeCell ref="AG22:AG23"/>
    <mergeCell ref="AH22:AH23"/>
    <mergeCell ref="Q22:Q23"/>
    <mergeCell ref="R22:R23"/>
    <mergeCell ref="S22:S23"/>
    <mergeCell ref="T22:T23"/>
    <mergeCell ref="U22:U23"/>
    <mergeCell ref="V22:V23"/>
    <mergeCell ref="W22:W23"/>
    <mergeCell ref="X22:X23"/>
    <mergeCell ref="Y22:Y23"/>
    <mergeCell ref="A20:A21"/>
    <mergeCell ref="A22:A23"/>
    <mergeCell ref="C22:C23"/>
    <mergeCell ref="D22:D23"/>
    <mergeCell ref="E22:E23"/>
    <mergeCell ref="F22:F23"/>
    <mergeCell ref="G22:G23"/>
    <mergeCell ref="H22:H23"/>
    <mergeCell ref="I22:I23"/>
    <mergeCell ref="AK16:AK17"/>
    <mergeCell ref="AK18:AK19"/>
    <mergeCell ref="AK24:AK25"/>
    <mergeCell ref="AR8:AR9"/>
    <mergeCell ref="AR10:AR11"/>
    <mergeCell ref="AR12:AR13"/>
    <mergeCell ref="AR14:AR15"/>
    <mergeCell ref="AR16:AR17"/>
    <mergeCell ref="AR18:AR19"/>
    <mergeCell ref="AR24:AR25"/>
    <mergeCell ref="AO8:AO9"/>
    <mergeCell ref="AP8:AP9"/>
    <mergeCell ref="AK8:AK9"/>
    <mergeCell ref="AN8:AN9"/>
    <mergeCell ref="AN24:AN25"/>
    <mergeCell ref="AO24:AO25"/>
    <mergeCell ref="AP24:AP25"/>
    <mergeCell ref="AQ24:AQ25"/>
    <mergeCell ref="AN12:AN13"/>
    <mergeCell ref="AO12:AO13"/>
    <mergeCell ref="AL16:AL17"/>
    <mergeCell ref="AM16:AM17"/>
    <mergeCell ref="W10:W11"/>
    <mergeCell ref="W12:W13"/>
    <mergeCell ref="W14:W15"/>
    <mergeCell ref="W16:W17"/>
    <mergeCell ref="W18:W19"/>
    <mergeCell ref="W24:W25"/>
    <mergeCell ref="AD8:AD9"/>
    <mergeCell ref="AD10:AD11"/>
    <mergeCell ref="AD12:AD13"/>
    <mergeCell ref="AD14:AD15"/>
    <mergeCell ref="AD16:AD17"/>
    <mergeCell ref="AD18:AD19"/>
    <mergeCell ref="AD24:AD25"/>
    <mergeCell ref="X8:X9"/>
    <mergeCell ref="W8:W9"/>
    <mergeCell ref="X12:X13"/>
    <mergeCell ref="Y12:Y13"/>
    <mergeCell ref="Z12:Z13"/>
    <mergeCell ref="AA12:AA13"/>
    <mergeCell ref="X24:X25"/>
    <mergeCell ref="Y24:Y25"/>
    <mergeCell ref="Z24:Z25"/>
    <mergeCell ref="I24:I25"/>
    <mergeCell ref="P8:P9"/>
    <mergeCell ref="P10:P11"/>
    <mergeCell ref="P12:P13"/>
    <mergeCell ref="P14:P15"/>
    <mergeCell ref="P16:P17"/>
    <mergeCell ref="P18:P19"/>
    <mergeCell ref="P24:P25"/>
    <mergeCell ref="I8:I9"/>
    <mergeCell ref="M14:M15"/>
    <mergeCell ref="N14:N15"/>
    <mergeCell ref="O14:O15"/>
    <mergeCell ref="M16:M17"/>
    <mergeCell ref="N16:N17"/>
    <mergeCell ref="O16:O17"/>
    <mergeCell ref="J22:J23"/>
    <mergeCell ref="K22:K23"/>
    <mergeCell ref="L22:L23"/>
    <mergeCell ref="M22:M23"/>
    <mergeCell ref="N22:N23"/>
    <mergeCell ref="O22:O23"/>
    <mergeCell ref="P22:P23"/>
    <mergeCell ref="X2:AR2"/>
    <mergeCell ref="AL3:AR3"/>
    <mergeCell ref="AL4:AR4"/>
    <mergeCell ref="C6:I6"/>
    <mergeCell ref="J6:P6"/>
    <mergeCell ref="Q6:W6"/>
    <mergeCell ref="X6:AD6"/>
    <mergeCell ref="AE6:AK6"/>
    <mergeCell ref="AL6:AR6"/>
    <mergeCell ref="Q3:V3"/>
    <mergeCell ref="C4:I4"/>
    <mergeCell ref="J4:P4"/>
    <mergeCell ref="J3:P3"/>
    <mergeCell ref="Q4:W4"/>
    <mergeCell ref="X4:AD4"/>
    <mergeCell ref="X3:AD3"/>
    <mergeCell ref="AE4:AK4"/>
    <mergeCell ref="AE3:AK3"/>
    <mergeCell ref="C2:V2"/>
    <mergeCell ref="C3:H3"/>
    <mergeCell ref="A2:A6"/>
    <mergeCell ref="B2:B6"/>
    <mergeCell ref="AL8:AL9"/>
    <mergeCell ref="AM8:AM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AH8:AH9"/>
    <mergeCell ref="AI8:AI9"/>
    <mergeCell ref="A8:A9"/>
    <mergeCell ref="Q8:Q9"/>
    <mergeCell ref="R8:R9"/>
    <mergeCell ref="S8:S9"/>
    <mergeCell ref="T8:T9"/>
    <mergeCell ref="U8:U9"/>
    <mergeCell ref="V8:V9"/>
    <mergeCell ref="C8:C9"/>
    <mergeCell ref="D8:D9"/>
    <mergeCell ref="A24:A25"/>
    <mergeCell ref="N10:N11"/>
    <mergeCell ref="O10:O11"/>
    <mergeCell ref="T10:T11"/>
    <mergeCell ref="U10:U11"/>
    <mergeCell ref="V10:V11"/>
    <mergeCell ref="Q10:Q11"/>
    <mergeCell ref="R10:R11"/>
    <mergeCell ref="S10:S11"/>
    <mergeCell ref="M12:M13"/>
    <mergeCell ref="N12:N13"/>
    <mergeCell ref="I10:I11"/>
    <mergeCell ref="I12:I13"/>
    <mergeCell ref="O12:O13"/>
    <mergeCell ref="A14:A15"/>
    <mergeCell ref="A16:A17"/>
    <mergeCell ref="H14:H15"/>
    <mergeCell ref="J14:J15"/>
    <mergeCell ref="I14:I15"/>
    <mergeCell ref="I16:I17"/>
    <mergeCell ref="K14:K15"/>
    <mergeCell ref="L14:L15"/>
    <mergeCell ref="I18:I19"/>
    <mergeCell ref="F10:F11"/>
    <mergeCell ref="G10:G11"/>
    <mergeCell ref="H10:H11"/>
    <mergeCell ref="J10:J11"/>
    <mergeCell ref="K10:K11"/>
    <mergeCell ref="L10:L11"/>
    <mergeCell ref="M10:M11"/>
    <mergeCell ref="A10:A11"/>
    <mergeCell ref="A12:A13"/>
    <mergeCell ref="AQ12:AQ13"/>
    <mergeCell ref="X10:X11"/>
    <mergeCell ref="Y10:Y11"/>
    <mergeCell ref="Z10:Z11"/>
    <mergeCell ref="AA10:AA11"/>
    <mergeCell ref="AB10:AB11"/>
    <mergeCell ref="AE10:AE11"/>
    <mergeCell ref="AF10:AF11"/>
    <mergeCell ref="AG10:AG11"/>
    <mergeCell ref="AH10:AH11"/>
    <mergeCell ref="AP12:AP13"/>
    <mergeCell ref="AK10:AK11"/>
    <mergeCell ref="AK12:AK13"/>
    <mergeCell ref="AE12:AE13"/>
    <mergeCell ref="AF12:AF13"/>
    <mergeCell ref="AG12:AG13"/>
    <mergeCell ref="AH12:AH13"/>
    <mergeCell ref="AI12:AI13"/>
    <mergeCell ref="AL12:AL13"/>
    <mergeCell ref="AJ12:AJ13"/>
    <mergeCell ref="AC12:AC13"/>
    <mergeCell ref="AM12:AM13"/>
    <mergeCell ref="AA24:AA25"/>
    <mergeCell ref="C12:C13"/>
    <mergeCell ref="D12:D13"/>
    <mergeCell ref="E12:E13"/>
    <mergeCell ref="F12:F13"/>
    <mergeCell ref="G12:G13"/>
    <mergeCell ref="H12:H13"/>
    <mergeCell ref="J12:J13"/>
    <mergeCell ref="K12:K13"/>
    <mergeCell ref="L12:L13"/>
    <mergeCell ref="C24:C25"/>
    <mergeCell ref="D24:D25"/>
    <mergeCell ref="E24:E25"/>
    <mergeCell ref="F24:F25"/>
    <mergeCell ref="G24:G25"/>
    <mergeCell ref="H24:H25"/>
    <mergeCell ref="J24:J25"/>
    <mergeCell ref="K24:K25"/>
    <mergeCell ref="L24:L25"/>
    <mergeCell ref="C14:C15"/>
    <mergeCell ref="D14:D15"/>
    <mergeCell ref="E14:E15"/>
    <mergeCell ref="F14:F15"/>
    <mergeCell ref="G14:G15"/>
    <mergeCell ref="AB24:AB25"/>
    <mergeCell ref="AB12:AB13"/>
    <mergeCell ref="Q12:Q13"/>
    <mergeCell ref="R12:R13"/>
    <mergeCell ref="S12:S13"/>
    <mergeCell ref="T12:T13"/>
    <mergeCell ref="U12:U13"/>
    <mergeCell ref="V12:V13"/>
    <mergeCell ref="M24:M25"/>
    <mergeCell ref="N24:N25"/>
    <mergeCell ref="O24:O25"/>
    <mergeCell ref="Q24:Q25"/>
    <mergeCell ref="R24:R25"/>
    <mergeCell ref="S24:S25"/>
    <mergeCell ref="T24:T25"/>
    <mergeCell ref="U24:U25"/>
    <mergeCell ref="V24:V25"/>
    <mergeCell ref="U14:U15"/>
    <mergeCell ref="V14:V15"/>
    <mergeCell ref="X14:X15"/>
    <mergeCell ref="Y14:Y15"/>
    <mergeCell ref="Z14:Z15"/>
    <mergeCell ref="AA14:AA15"/>
    <mergeCell ref="AB14:AB15"/>
    <mergeCell ref="AC24:AC25"/>
    <mergeCell ref="AE24:AE25"/>
    <mergeCell ref="AF24:AF25"/>
    <mergeCell ref="AG24:AG25"/>
    <mergeCell ref="AH24:AH25"/>
    <mergeCell ref="AI24:AI25"/>
    <mergeCell ref="AJ24:AJ25"/>
    <mergeCell ref="AL24:AL25"/>
    <mergeCell ref="AM24:AM25"/>
    <mergeCell ref="A1:AQ1"/>
    <mergeCell ref="AC10:AC11"/>
    <mergeCell ref="AQ8:AQ9"/>
    <mergeCell ref="AJ8:AJ9"/>
    <mergeCell ref="AC8:AC9"/>
    <mergeCell ref="AB8:AB9"/>
    <mergeCell ref="AA8:AA9"/>
    <mergeCell ref="Z8:Z9"/>
    <mergeCell ref="Y8:Y9"/>
    <mergeCell ref="AI10:AI11"/>
    <mergeCell ref="AJ10:AJ11"/>
    <mergeCell ref="AL10:AL11"/>
    <mergeCell ref="AM10:AM11"/>
    <mergeCell ref="AN10:AN11"/>
    <mergeCell ref="AO10:AO11"/>
    <mergeCell ref="AP10:AP11"/>
    <mergeCell ref="AQ10:AQ11"/>
    <mergeCell ref="AE8:AE9"/>
    <mergeCell ref="AF8:AF9"/>
    <mergeCell ref="AG8:AG9"/>
    <mergeCell ref="E8:E9"/>
    <mergeCell ref="C10:C11"/>
    <mergeCell ref="D10:D11"/>
    <mergeCell ref="E10:E11"/>
    <mergeCell ref="Q14:Q15"/>
    <mergeCell ref="R14:R15"/>
    <mergeCell ref="S14:S15"/>
    <mergeCell ref="T14:T15"/>
    <mergeCell ref="AC14:AC15"/>
    <mergeCell ref="AE14:AE15"/>
    <mergeCell ref="AF14:AF15"/>
    <mergeCell ref="AG14:AG15"/>
    <mergeCell ref="AH14:AH15"/>
    <mergeCell ref="AI14:AI15"/>
    <mergeCell ref="AJ14:AJ15"/>
    <mergeCell ref="AL14:AL15"/>
    <mergeCell ref="AM14:AM15"/>
    <mergeCell ref="AK14:AK15"/>
    <mergeCell ref="AN14:AN15"/>
    <mergeCell ref="AO14:AO15"/>
    <mergeCell ref="AP14:AP15"/>
    <mergeCell ref="AQ14:AQ15"/>
    <mergeCell ref="C16:C17"/>
    <mergeCell ref="D16:D17"/>
    <mergeCell ref="E16:E17"/>
    <mergeCell ref="F16:F17"/>
    <mergeCell ref="G16:G17"/>
    <mergeCell ref="H16:H17"/>
    <mergeCell ref="J16:J17"/>
    <mergeCell ref="K16:K17"/>
    <mergeCell ref="L16:L17"/>
    <mergeCell ref="Q16:Q17"/>
    <mergeCell ref="R16:R17"/>
    <mergeCell ref="S16:S17"/>
    <mergeCell ref="T16:T17"/>
    <mergeCell ref="U16:U17"/>
    <mergeCell ref="V16:V17"/>
    <mergeCell ref="X16:X17"/>
    <mergeCell ref="Y16:Y17"/>
    <mergeCell ref="Z16:Z17"/>
    <mergeCell ref="AA16:AA17"/>
    <mergeCell ref="AB16:AB17"/>
    <mergeCell ref="AC16:AC17"/>
    <mergeCell ref="AE16:AE17"/>
    <mergeCell ref="AF16:AF17"/>
    <mergeCell ref="AG16:AG17"/>
    <mergeCell ref="AH16:AH17"/>
    <mergeCell ref="AI16:AI17"/>
    <mergeCell ref="AJ16:AJ17"/>
    <mergeCell ref="AN16:AN17"/>
    <mergeCell ref="AO16:AO17"/>
    <mergeCell ref="AP16:AP17"/>
    <mergeCell ref="AQ16:AQ17"/>
    <mergeCell ref="A18:A19"/>
    <mergeCell ref="C18:C19"/>
    <mergeCell ref="D18:D19"/>
    <mergeCell ref="E18:E19"/>
    <mergeCell ref="F18:F19"/>
    <mergeCell ref="G18:G19"/>
    <mergeCell ref="H18:H19"/>
    <mergeCell ref="J18:J19"/>
    <mergeCell ref="K18:K19"/>
    <mergeCell ref="L18:L19"/>
    <mergeCell ref="M18:M19"/>
    <mergeCell ref="N18:N19"/>
    <mergeCell ref="O18:O19"/>
    <mergeCell ref="Q18:Q19"/>
    <mergeCell ref="R18:R19"/>
    <mergeCell ref="S18:S19"/>
    <mergeCell ref="T18:T19"/>
    <mergeCell ref="U18:U19"/>
    <mergeCell ref="V18:V19"/>
    <mergeCell ref="X18:X19"/>
    <mergeCell ref="Y18:Y19"/>
    <mergeCell ref="Z18:Z19"/>
    <mergeCell ref="AA18:AA19"/>
    <mergeCell ref="AB18:AB19"/>
    <mergeCell ref="AC18:AC19"/>
    <mergeCell ref="AE18:AE19"/>
    <mergeCell ref="AF18:AF19"/>
    <mergeCell ref="AG18:AG19"/>
    <mergeCell ref="AH18:AH19"/>
    <mergeCell ref="AI18:AI19"/>
    <mergeCell ref="AJ18:AJ19"/>
    <mergeCell ref="AL18:AL19"/>
    <mergeCell ref="AM18:AM19"/>
    <mergeCell ref="AN18:AN19"/>
    <mergeCell ref="AO18:AO19"/>
    <mergeCell ref="AP18:AP19"/>
    <mergeCell ref="AQ18:AQ19"/>
  </mergeCells>
  <pageMargins left="0.24" right="0.18" top="0.4" bottom="0.13" header="0.3" footer="0.11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96"/>
  <sheetViews>
    <sheetView zoomScale="70" zoomScaleNormal="70" workbookViewId="0">
      <selection activeCell="Q58" sqref="Q58"/>
    </sheetView>
  </sheetViews>
  <sheetFormatPr defaultRowHeight="15" x14ac:dyDescent="0.25"/>
  <cols>
    <col min="1" max="1" width="7" style="1" customWidth="1"/>
    <col min="2" max="2" width="13.28515625" style="1" customWidth="1"/>
    <col min="3" max="3" width="139" style="1" customWidth="1"/>
    <col min="4" max="4" width="12.28515625" style="1" customWidth="1"/>
    <col min="5" max="5" width="14.5703125" style="1" customWidth="1"/>
    <col min="6" max="6" width="13.42578125" customWidth="1"/>
    <col min="7" max="7" width="16" style="7" customWidth="1"/>
    <col min="8" max="8" width="9.140625" style="7"/>
    <col min="9" max="9" width="11.140625" style="7" customWidth="1"/>
    <col min="10" max="10" width="11.42578125" style="7" customWidth="1"/>
    <col min="11" max="11" width="10.5703125" style="7" customWidth="1"/>
    <col min="12" max="15" width="9.140625" style="7"/>
    <col min="16" max="16" width="10.7109375" style="7" customWidth="1"/>
    <col min="17" max="33" width="9.140625" style="7"/>
    <col min="34" max="34" width="10.140625" style="7" customWidth="1"/>
    <col min="35" max="60" width="9.140625" style="7"/>
  </cols>
  <sheetData>
    <row r="1" spans="1:61" ht="15.75" thickBot="1" x14ac:dyDescent="0.3">
      <c r="A1" s="50" t="s">
        <v>0</v>
      </c>
      <c r="B1" s="53" t="s">
        <v>1</v>
      </c>
      <c r="C1" s="53" t="s">
        <v>2</v>
      </c>
      <c r="D1" s="53" t="s">
        <v>72</v>
      </c>
      <c r="E1" s="53" t="s">
        <v>101</v>
      </c>
      <c r="F1" s="56" t="s">
        <v>73</v>
      </c>
      <c r="G1" s="62" t="s">
        <v>74</v>
      </c>
      <c r="H1" s="65" t="s">
        <v>84</v>
      </c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7"/>
      <c r="AH1" s="19"/>
      <c r="AI1" s="68" t="s">
        <v>100</v>
      </c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70"/>
    </row>
    <row r="2" spans="1:61" ht="15.75" x14ac:dyDescent="0.25">
      <c r="A2" s="51"/>
      <c r="B2" s="54"/>
      <c r="C2" s="54"/>
      <c r="D2" s="54"/>
      <c r="E2" s="54"/>
      <c r="F2" s="57"/>
      <c r="G2" s="63"/>
      <c r="H2" s="65" t="s">
        <v>85</v>
      </c>
      <c r="I2" s="66"/>
      <c r="J2" s="66"/>
      <c r="K2" s="66"/>
      <c r="L2" s="66"/>
      <c r="M2" s="66"/>
      <c r="N2" s="66"/>
      <c r="O2" s="67"/>
      <c r="P2" s="17">
        <f>SUBTOTAL(9,P6:P139)</f>
        <v>30276.197689810193</v>
      </c>
      <c r="Q2" s="65" t="s">
        <v>86</v>
      </c>
      <c r="R2" s="66"/>
      <c r="S2" s="66"/>
      <c r="T2" s="66"/>
      <c r="U2" s="66"/>
      <c r="V2" s="66"/>
      <c r="W2" s="66"/>
      <c r="X2" s="67"/>
      <c r="Y2" s="17">
        <f>SUBTOTAL(9,Y6:Y139)</f>
        <v>27517.379075091576</v>
      </c>
      <c r="Z2" s="65" t="s">
        <v>87</v>
      </c>
      <c r="AA2" s="66"/>
      <c r="AB2" s="66"/>
      <c r="AC2" s="66"/>
      <c r="AD2" s="66"/>
      <c r="AE2" s="66"/>
      <c r="AF2" s="66"/>
      <c r="AG2" s="67"/>
      <c r="AH2" s="17">
        <f>SUBTOTAL(9,AH6:AH139)</f>
        <v>25647.640447052945</v>
      </c>
      <c r="AI2" s="71" t="s">
        <v>85</v>
      </c>
      <c r="AJ2" s="72"/>
      <c r="AK2" s="72"/>
      <c r="AL2" s="72"/>
      <c r="AM2" s="72"/>
      <c r="AN2" s="48"/>
      <c r="AO2" s="72"/>
      <c r="AP2" s="73"/>
      <c r="AQ2" s="17">
        <f>SUBTOTAL(9,AQ6:AQ139)</f>
        <v>28212.271432733938</v>
      </c>
      <c r="AR2" s="71" t="s">
        <v>86</v>
      </c>
      <c r="AS2" s="72"/>
      <c r="AT2" s="72"/>
      <c r="AU2" s="72"/>
      <c r="AV2" s="72"/>
      <c r="AW2" s="48"/>
      <c r="AX2" s="72"/>
      <c r="AY2" s="73"/>
      <c r="AZ2" s="17">
        <f>SUBTOTAL(9,AZ6:AZ139)</f>
        <v>24822.674895937398</v>
      </c>
      <c r="BA2" s="71" t="s">
        <v>87</v>
      </c>
      <c r="BB2" s="72"/>
      <c r="BC2" s="72"/>
      <c r="BD2" s="72"/>
      <c r="BE2" s="72"/>
      <c r="BF2" s="48"/>
      <c r="BG2" s="72"/>
      <c r="BH2" s="73"/>
      <c r="BI2" s="17">
        <f>SUBTOTAL(9,BI6:BI139)</f>
        <v>24379.068735431236</v>
      </c>
    </row>
    <row r="3" spans="1:61" ht="30" x14ac:dyDescent="0.25">
      <c r="A3" s="51"/>
      <c r="B3" s="54"/>
      <c r="C3" s="54"/>
      <c r="D3" s="54"/>
      <c r="E3" s="54"/>
      <c r="F3" s="57"/>
      <c r="G3" s="63"/>
      <c r="H3" s="18" t="s">
        <v>88</v>
      </c>
      <c r="I3" s="18" t="s">
        <v>89</v>
      </c>
      <c r="J3" s="18" t="s">
        <v>90</v>
      </c>
      <c r="K3" s="18" t="s">
        <v>102</v>
      </c>
      <c r="L3" s="18" t="s">
        <v>92</v>
      </c>
      <c r="M3" s="12" t="s">
        <v>93</v>
      </c>
      <c r="N3" s="18" t="s">
        <v>94</v>
      </c>
      <c r="O3" s="18" t="s">
        <v>95</v>
      </c>
      <c r="P3" s="74" t="s">
        <v>104</v>
      </c>
      <c r="Q3" s="18" t="s">
        <v>88</v>
      </c>
      <c r="R3" s="18" t="s">
        <v>89</v>
      </c>
      <c r="S3" s="18" t="s">
        <v>90</v>
      </c>
      <c r="T3" s="18" t="s">
        <v>102</v>
      </c>
      <c r="U3" s="18" t="s">
        <v>92</v>
      </c>
      <c r="V3" s="18" t="s">
        <v>93</v>
      </c>
      <c r="W3" s="18" t="s">
        <v>94</v>
      </c>
      <c r="X3" s="18" t="s">
        <v>95</v>
      </c>
      <c r="Y3" s="18"/>
      <c r="Z3" s="18" t="s">
        <v>88</v>
      </c>
      <c r="AA3" s="18" t="s">
        <v>89</v>
      </c>
      <c r="AB3" s="18" t="s">
        <v>90</v>
      </c>
      <c r="AC3" s="18" t="s">
        <v>91</v>
      </c>
      <c r="AD3" s="18" t="s">
        <v>92</v>
      </c>
      <c r="AE3" s="18" t="s">
        <v>93</v>
      </c>
      <c r="AF3" s="18" t="s">
        <v>94</v>
      </c>
      <c r="AG3" s="18" t="s">
        <v>95</v>
      </c>
      <c r="AH3" s="18"/>
      <c r="AI3" s="13" t="s">
        <v>88</v>
      </c>
      <c r="AJ3" s="13" t="s">
        <v>89</v>
      </c>
      <c r="AK3" s="13" t="s">
        <v>90</v>
      </c>
      <c r="AL3" s="13" t="s">
        <v>91</v>
      </c>
      <c r="AM3" s="13" t="s">
        <v>92</v>
      </c>
      <c r="AN3" s="13" t="s">
        <v>93</v>
      </c>
      <c r="AO3" s="13" t="s">
        <v>94</v>
      </c>
      <c r="AP3" s="13" t="s">
        <v>95</v>
      </c>
      <c r="AQ3" s="13"/>
      <c r="AR3" s="13" t="s">
        <v>88</v>
      </c>
      <c r="AS3" s="13" t="s">
        <v>89</v>
      </c>
      <c r="AT3" s="13" t="s">
        <v>90</v>
      </c>
      <c r="AU3" s="13" t="s">
        <v>91</v>
      </c>
      <c r="AV3" s="13" t="s">
        <v>92</v>
      </c>
      <c r="AW3" s="13" t="s">
        <v>93</v>
      </c>
      <c r="AX3" s="13" t="s">
        <v>94</v>
      </c>
      <c r="AY3" s="13" t="s">
        <v>95</v>
      </c>
      <c r="AZ3" s="13"/>
      <c r="BA3" s="13" t="s">
        <v>88</v>
      </c>
      <c r="BB3" s="13" t="s">
        <v>89</v>
      </c>
      <c r="BC3" s="13" t="s">
        <v>90</v>
      </c>
      <c r="BD3" s="13" t="s">
        <v>91</v>
      </c>
      <c r="BE3" s="13" t="s">
        <v>92</v>
      </c>
      <c r="BF3" s="13" t="s">
        <v>93</v>
      </c>
      <c r="BG3" s="13" t="s">
        <v>94</v>
      </c>
      <c r="BH3" s="13" t="s">
        <v>95</v>
      </c>
      <c r="BI3" s="13"/>
    </row>
    <row r="4" spans="1:61" x14ac:dyDescent="0.25">
      <c r="A4" s="52"/>
      <c r="B4" s="55"/>
      <c r="C4" s="55"/>
      <c r="D4" s="55"/>
      <c r="E4" s="55"/>
      <c r="F4" s="58"/>
      <c r="G4" s="64"/>
      <c r="H4" s="12">
        <v>30</v>
      </c>
      <c r="I4" s="12">
        <v>60</v>
      </c>
      <c r="J4" s="12" t="s">
        <v>96</v>
      </c>
      <c r="K4" s="12" t="s">
        <v>103</v>
      </c>
      <c r="L4" s="12" t="s">
        <v>96</v>
      </c>
      <c r="M4" s="12" t="s">
        <v>98</v>
      </c>
      <c r="N4" s="12" t="s">
        <v>99</v>
      </c>
      <c r="O4" s="12" t="s">
        <v>98</v>
      </c>
      <c r="P4" s="75"/>
      <c r="Q4" s="12">
        <v>30</v>
      </c>
      <c r="R4" s="12">
        <v>60</v>
      </c>
      <c r="S4" s="16">
        <v>180</v>
      </c>
      <c r="T4" s="16">
        <v>360</v>
      </c>
      <c r="U4" s="16">
        <v>180</v>
      </c>
      <c r="V4" s="16">
        <v>60</v>
      </c>
      <c r="W4" s="16">
        <v>120</v>
      </c>
      <c r="X4" s="16">
        <v>60</v>
      </c>
      <c r="Y4" s="12"/>
      <c r="Z4" s="12">
        <v>30</v>
      </c>
      <c r="AA4" s="12">
        <v>60</v>
      </c>
      <c r="AB4" s="12" t="s">
        <v>96</v>
      </c>
      <c r="AC4" s="12" t="s">
        <v>97</v>
      </c>
      <c r="AD4" s="12" t="s">
        <v>96</v>
      </c>
      <c r="AE4" s="12" t="s">
        <v>98</v>
      </c>
      <c r="AF4" s="12" t="s">
        <v>99</v>
      </c>
      <c r="AG4" s="12" t="s">
        <v>98</v>
      </c>
      <c r="AH4" s="12"/>
      <c r="AI4" s="14">
        <v>30</v>
      </c>
      <c r="AJ4" s="14">
        <v>60</v>
      </c>
      <c r="AK4" s="14" t="s">
        <v>96</v>
      </c>
      <c r="AL4" s="14" t="s">
        <v>97</v>
      </c>
      <c r="AM4" s="14" t="s">
        <v>96</v>
      </c>
      <c r="AN4" s="14" t="s">
        <v>98</v>
      </c>
      <c r="AO4" s="14" t="s">
        <v>99</v>
      </c>
      <c r="AP4" s="14" t="s">
        <v>98</v>
      </c>
      <c r="AQ4" s="14"/>
      <c r="AR4" s="14">
        <v>30</v>
      </c>
      <c r="AS4" s="14">
        <v>60</v>
      </c>
      <c r="AT4" s="14" t="s">
        <v>96</v>
      </c>
      <c r="AU4" s="14" t="s">
        <v>97</v>
      </c>
      <c r="AV4" s="14" t="s">
        <v>96</v>
      </c>
      <c r="AW4" s="14" t="s">
        <v>98</v>
      </c>
      <c r="AX4" s="14" t="s">
        <v>99</v>
      </c>
      <c r="AY4" s="14" t="s">
        <v>98</v>
      </c>
      <c r="AZ4" s="14"/>
      <c r="BA4" s="14">
        <v>30</v>
      </c>
      <c r="BB4" s="14">
        <v>60</v>
      </c>
      <c r="BC4" s="14" t="s">
        <v>96</v>
      </c>
      <c r="BD4" s="14" t="s">
        <v>97</v>
      </c>
      <c r="BE4" s="14" t="s">
        <v>96</v>
      </c>
      <c r="BF4" s="14" t="s">
        <v>98</v>
      </c>
      <c r="BG4" s="14" t="s">
        <v>99</v>
      </c>
      <c r="BH4" s="14" t="s">
        <v>98</v>
      </c>
      <c r="BI4" s="14"/>
    </row>
    <row r="5" spans="1:61" x14ac:dyDescent="0.25">
      <c r="A5" s="8">
        <v>1</v>
      </c>
      <c r="B5" s="8">
        <v>2</v>
      </c>
      <c r="C5" s="8">
        <v>3</v>
      </c>
      <c r="D5" s="8">
        <v>4</v>
      </c>
      <c r="E5" s="8">
        <v>6</v>
      </c>
      <c r="F5" s="8">
        <v>7</v>
      </c>
      <c r="G5" s="8">
        <v>8</v>
      </c>
      <c r="H5" s="8">
        <v>9</v>
      </c>
      <c r="I5" s="8">
        <v>10</v>
      </c>
      <c r="J5" s="8">
        <v>11</v>
      </c>
      <c r="K5" s="8">
        <v>12</v>
      </c>
      <c r="L5" s="8">
        <v>13</v>
      </c>
      <c r="M5" s="8">
        <v>14</v>
      </c>
      <c r="N5" s="8">
        <v>15</v>
      </c>
      <c r="O5" s="8">
        <v>16</v>
      </c>
      <c r="P5" s="8"/>
      <c r="Q5" s="8">
        <v>17</v>
      </c>
      <c r="R5" s="8">
        <v>18</v>
      </c>
      <c r="S5" s="8">
        <v>19</v>
      </c>
      <c r="T5" s="8">
        <v>20</v>
      </c>
      <c r="U5" s="8">
        <v>21</v>
      </c>
      <c r="V5" s="8">
        <v>22</v>
      </c>
      <c r="W5" s="8">
        <v>23</v>
      </c>
      <c r="X5" s="8">
        <v>24</v>
      </c>
      <c r="Y5" s="8">
        <v>25</v>
      </c>
      <c r="Z5" s="8">
        <v>26</v>
      </c>
      <c r="AA5" s="8">
        <v>27</v>
      </c>
      <c r="AB5" s="8">
        <v>28</v>
      </c>
      <c r="AC5" s="8">
        <v>29</v>
      </c>
      <c r="AD5" s="8">
        <v>30</v>
      </c>
      <c r="AE5" s="8">
        <v>31</v>
      </c>
      <c r="AF5" s="8">
        <v>32</v>
      </c>
      <c r="AG5" s="8">
        <v>33</v>
      </c>
      <c r="AH5" s="8">
        <v>34</v>
      </c>
      <c r="AI5" s="8">
        <v>35</v>
      </c>
      <c r="AJ5" s="8">
        <v>36</v>
      </c>
      <c r="AK5" s="8">
        <v>37</v>
      </c>
      <c r="AL5" s="8">
        <v>38</v>
      </c>
      <c r="AM5" s="8">
        <v>39</v>
      </c>
      <c r="AN5" s="8">
        <v>40</v>
      </c>
      <c r="AO5" s="8">
        <v>41</v>
      </c>
      <c r="AP5" s="8">
        <v>42</v>
      </c>
      <c r="AQ5" s="8">
        <v>43</v>
      </c>
      <c r="AR5" s="8">
        <v>44</v>
      </c>
      <c r="AS5" s="8">
        <v>45</v>
      </c>
      <c r="AT5" s="8">
        <v>46</v>
      </c>
      <c r="AU5" s="8">
        <v>47</v>
      </c>
      <c r="AV5" s="8">
        <v>48</v>
      </c>
      <c r="AW5" s="8">
        <v>49</v>
      </c>
      <c r="AX5" s="8">
        <v>50</v>
      </c>
      <c r="AY5" s="8">
        <v>51</v>
      </c>
      <c r="AZ5" s="8">
        <v>52</v>
      </c>
      <c r="BA5" s="8">
        <v>53</v>
      </c>
      <c r="BB5" s="8">
        <v>54</v>
      </c>
      <c r="BC5" s="8">
        <v>55</v>
      </c>
      <c r="BD5" s="8">
        <v>56</v>
      </c>
      <c r="BE5" s="8">
        <v>57</v>
      </c>
      <c r="BF5" s="8">
        <v>58</v>
      </c>
      <c r="BG5" s="8">
        <v>59</v>
      </c>
      <c r="BH5" s="8">
        <v>60</v>
      </c>
      <c r="BI5" s="8">
        <v>61</v>
      </c>
    </row>
    <row r="6" spans="1:61" ht="30" x14ac:dyDescent="0.25">
      <c r="A6" s="76">
        <v>1</v>
      </c>
      <c r="B6" s="37" t="s">
        <v>61</v>
      </c>
      <c r="C6" s="2" t="s">
        <v>21</v>
      </c>
      <c r="D6" s="59">
        <v>4</v>
      </c>
      <c r="E6" s="59">
        <f>D6*G6</f>
        <v>60</v>
      </c>
      <c r="F6" s="59">
        <v>15.4</v>
      </c>
      <c r="G6" s="60">
        <v>15</v>
      </c>
      <c r="H6" s="38">
        <v>10</v>
      </c>
      <c r="I6" s="38">
        <v>7</v>
      </c>
      <c r="J6" s="38">
        <v>4</v>
      </c>
      <c r="K6" s="38">
        <v>7</v>
      </c>
      <c r="L6" s="38">
        <v>4</v>
      </c>
      <c r="M6" s="38">
        <v>8</v>
      </c>
      <c r="N6" s="38">
        <v>15</v>
      </c>
      <c r="O6" s="38">
        <v>20</v>
      </c>
      <c r="P6" s="15">
        <f t="shared" ref="P6:P46" si="0">((E6/H6)*30+(E6/I6)*60+(E6/J6)*180+(E6/K6)*360+(E6/L6)*180+(E6/M6)*60+(E6/N6)*120+(E6/O6)*60)/E6*F6</f>
        <v>2641.1</v>
      </c>
      <c r="Q6" s="38">
        <v>10</v>
      </c>
      <c r="R6" s="38">
        <v>8</v>
      </c>
      <c r="S6" s="38">
        <v>6</v>
      </c>
      <c r="T6" s="38">
        <v>8</v>
      </c>
      <c r="U6" s="38">
        <v>6</v>
      </c>
      <c r="V6" s="38">
        <v>10</v>
      </c>
      <c r="W6" s="38">
        <v>15</v>
      </c>
      <c r="X6" s="38">
        <v>20</v>
      </c>
      <c r="Y6" s="15">
        <f t="shared" ref="Y6:Y46" si="1">(($E6/Q6)*30+($E6/R6)*60+($E6/S6)*180+($E6/T6)*360+($E6/U6)*180+($E6/V6)*60+($E6/W6)*120+($E6/X6)*60)/$E6*$F6</f>
        <v>2040.5</v>
      </c>
      <c r="Z6" s="38">
        <v>10</v>
      </c>
      <c r="AA6" s="38">
        <v>8</v>
      </c>
      <c r="AB6" s="38">
        <v>7</v>
      </c>
      <c r="AC6" s="38">
        <v>8</v>
      </c>
      <c r="AD6" s="38">
        <v>7</v>
      </c>
      <c r="AE6" s="38">
        <v>10</v>
      </c>
      <c r="AF6" s="38">
        <v>15</v>
      </c>
      <c r="AG6" s="38">
        <v>20</v>
      </c>
      <c r="AH6" s="15">
        <f t="shared" ref="AH6:AH46" si="2">(($E6/Z6)*30+($E6/AA6)*60+($E6/AB6)*180+($E6/AC6)*360+($E6/AD6)*180+($E6/AE6)*60+($E6/AF6)*120+($E6/AG6)*60)/$E6*$F6</f>
        <v>1908.5</v>
      </c>
      <c r="AI6" s="38">
        <v>10</v>
      </c>
      <c r="AJ6" s="38">
        <v>7</v>
      </c>
      <c r="AK6" s="38">
        <v>6</v>
      </c>
      <c r="AL6" s="38">
        <v>7</v>
      </c>
      <c r="AM6" s="38">
        <v>6</v>
      </c>
      <c r="AN6" s="38">
        <v>10</v>
      </c>
      <c r="AO6" s="38">
        <v>15</v>
      </c>
      <c r="AP6" s="38">
        <v>20</v>
      </c>
      <c r="AQ6" s="15">
        <f t="shared" ref="AQ6:AQ46" si="3">(($E6/AI6)*30+($E6/AJ6)*60+($E6/AK6)*180+($E6/AL6)*360+($E6/AM6)*180+($E6/AN6)*60+($E6/AO6)*120+($E6/AP6)*60)/$E6*$F6</f>
        <v>2156</v>
      </c>
      <c r="AR6" s="38">
        <v>10</v>
      </c>
      <c r="AS6" s="38">
        <v>8</v>
      </c>
      <c r="AT6" s="38">
        <v>7</v>
      </c>
      <c r="AU6" s="38">
        <v>8</v>
      </c>
      <c r="AV6" s="38">
        <v>7</v>
      </c>
      <c r="AW6" s="38">
        <v>10</v>
      </c>
      <c r="AX6" s="38">
        <v>15</v>
      </c>
      <c r="AY6" s="38">
        <v>20</v>
      </c>
      <c r="AZ6" s="15">
        <f t="shared" ref="AZ6:AZ46" si="4">(($E6/AR6)*30+($E6/AS6)*60+($E6/AT6)*180+($E6/AU6)*360+($E6/AV6)*180+($E6/AW6)*60+($E6/AX6)*120+($E6/AY6)*60)/$E6*$F6</f>
        <v>1908.5</v>
      </c>
      <c r="BA6" s="38">
        <v>10</v>
      </c>
      <c r="BB6" s="38">
        <v>9</v>
      </c>
      <c r="BC6" s="38">
        <v>8</v>
      </c>
      <c r="BD6" s="38">
        <v>9</v>
      </c>
      <c r="BE6" s="38">
        <v>8</v>
      </c>
      <c r="BF6" s="38">
        <v>12</v>
      </c>
      <c r="BG6" s="38">
        <v>15</v>
      </c>
      <c r="BH6" s="38">
        <v>20</v>
      </c>
      <c r="BI6" s="15">
        <f t="shared" ref="BI6:BI46" si="5">(($E6/BA6)*30+($E6/BB6)*60+($E6/BC6)*180+($E6/BD6)*360+($E6/BE6)*180+($E6/BF6)*60+($E6/BG6)*120+($E6/BH6)*60)/$E6*$F6</f>
        <v>1704.2666666666669</v>
      </c>
    </row>
    <row r="7" spans="1:61" ht="30" x14ac:dyDescent="0.25">
      <c r="A7" s="77"/>
      <c r="B7" s="37"/>
      <c r="C7" s="3" t="s">
        <v>22</v>
      </c>
      <c r="D7" s="59"/>
      <c r="E7" s="59"/>
      <c r="F7" s="59"/>
      <c r="G7" s="61"/>
      <c r="H7" s="39"/>
      <c r="I7" s="39"/>
      <c r="J7" s="39"/>
      <c r="K7" s="39"/>
      <c r="L7" s="39"/>
      <c r="M7" s="39"/>
      <c r="N7" s="39"/>
      <c r="O7" s="39"/>
      <c r="P7" s="15"/>
      <c r="Q7" s="39"/>
      <c r="R7" s="39"/>
      <c r="S7" s="39"/>
      <c r="T7" s="39"/>
      <c r="U7" s="39"/>
      <c r="V7" s="39"/>
      <c r="W7" s="39"/>
      <c r="X7" s="39"/>
      <c r="Y7" s="15"/>
      <c r="Z7" s="39"/>
      <c r="AA7" s="39"/>
      <c r="AB7" s="39"/>
      <c r="AC7" s="39"/>
      <c r="AD7" s="39"/>
      <c r="AE7" s="39"/>
      <c r="AF7" s="39"/>
      <c r="AG7" s="39"/>
      <c r="AH7" s="15"/>
      <c r="AI7" s="39"/>
      <c r="AJ7" s="39"/>
      <c r="AK7" s="39"/>
      <c r="AL7" s="39"/>
      <c r="AM7" s="39"/>
      <c r="AN7" s="39"/>
      <c r="AO7" s="39"/>
      <c r="AP7" s="39"/>
      <c r="AQ7" s="15"/>
      <c r="AR7" s="39"/>
      <c r="AS7" s="39"/>
      <c r="AT7" s="39"/>
      <c r="AU7" s="39"/>
      <c r="AV7" s="39"/>
      <c r="AW7" s="39"/>
      <c r="AX7" s="39"/>
      <c r="AY7" s="39"/>
      <c r="AZ7" s="15"/>
      <c r="BA7" s="39"/>
      <c r="BB7" s="39"/>
      <c r="BC7" s="39"/>
      <c r="BD7" s="39"/>
      <c r="BE7" s="39"/>
      <c r="BF7" s="39"/>
      <c r="BG7" s="39"/>
      <c r="BH7" s="39"/>
      <c r="BI7" s="15"/>
    </row>
    <row r="8" spans="1:61" x14ac:dyDescent="0.25">
      <c r="A8" s="76">
        <v>2</v>
      </c>
      <c r="B8" s="37" t="s">
        <v>4</v>
      </c>
      <c r="C8" s="2" t="s">
        <v>28</v>
      </c>
      <c r="D8" s="59">
        <v>7</v>
      </c>
      <c r="E8" s="59">
        <f>D8*G8</f>
        <v>21</v>
      </c>
      <c r="F8" s="59">
        <v>5.3</v>
      </c>
      <c r="G8" s="60">
        <v>3</v>
      </c>
      <c r="H8" s="38">
        <v>12</v>
      </c>
      <c r="I8" s="38">
        <v>10</v>
      </c>
      <c r="J8" s="38">
        <v>7</v>
      </c>
      <c r="K8" s="38">
        <v>10</v>
      </c>
      <c r="L8" s="38">
        <v>7</v>
      </c>
      <c r="M8" s="38">
        <v>10</v>
      </c>
      <c r="N8" s="38">
        <v>18</v>
      </c>
      <c r="O8" s="38">
        <v>20</v>
      </c>
      <c r="P8" s="15">
        <f t="shared" si="0"/>
        <v>591.45476190476188</v>
      </c>
      <c r="Q8" s="38">
        <v>12</v>
      </c>
      <c r="R8" s="38">
        <v>10</v>
      </c>
      <c r="S8" s="38">
        <v>7</v>
      </c>
      <c r="T8" s="38">
        <v>10</v>
      </c>
      <c r="U8" s="38">
        <v>7</v>
      </c>
      <c r="V8" s="38">
        <v>11</v>
      </c>
      <c r="W8" s="38">
        <v>18</v>
      </c>
      <c r="X8" s="38">
        <v>20</v>
      </c>
      <c r="Y8" s="15">
        <f t="shared" si="1"/>
        <v>588.5638528138528</v>
      </c>
      <c r="Z8" s="38">
        <v>12</v>
      </c>
      <c r="AA8" s="38">
        <v>10</v>
      </c>
      <c r="AB8" s="38">
        <v>8</v>
      </c>
      <c r="AC8" s="38">
        <v>10</v>
      </c>
      <c r="AD8" s="38">
        <v>8</v>
      </c>
      <c r="AE8" s="38">
        <v>11</v>
      </c>
      <c r="AF8" s="38">
        <v>18</v>
      </c>
      <c r="AG8" s="38">
        <v>20</v>
      </c>
      <c r="AH8" s="15">
        <f t="shared" si="2"/>
        <v>554.49242424242425</v>
      </c>
      <c r="AI8" s="38">
        <v>12</v>
      </c>
      <c r="AJ8" s="38">
        <v>10</v>
      </c>
      <c r="AK8" s="38">
        <v>7</v>
      </c>
      <c r="AL8" s="38">
        <v>10</v>
      </c>
      <c r="AM8" s="38">
        <v>7</v>
      </c>
      <c r="AN8" s="38">
        <v>11</v>
      </c>
      <c r="AO8" s="38">
        <v>18</v>
      </c>
      <c r="AP8" s="38">
        <v>20</v>
      </c>
      <c r="AQ8" s="15">
        <f t="shared" si="3"/>
        <v>588.5638528138528</v>
      </c>
      <c r="AR8" s="38">
        <v>12</v>
      </c>
      <c r="AS8" s="38">
        <v>10</v>
      </c>
      <c r="AT8" s="38">
        <v>8</v>
      </c>
      <c r="AU8" s="38">
        <v>10</v>
      </c>
      <c r="AV8" s="38">
        <v>8</v>
      </c>
      <c r="AW8" s="38">
        <v>11</v>
      </c>
      <c r="AX8" s="38">
        <v>18</v>
      </c>
      <c r="AY8" s="38">
        <v>20</v>
      </c>
      <c r="AZ8" s="15">
        <f t="shared" si="4"/>
        <v>554.49242424242425</v>
      </c>
      <c r="BA8" s="38">
        <v>12</v>
      </c>
      <c r="BB8" s="38">
        <v>10</v>
      </c>
      <c r="BC8" s="38">
        <v>8</v>
      </c>
      <c r="BD8" s="38">
        <v>10</v>
      </c>
      <c r="BE8" s="38">
        <v>8</v>
      </c>
      <c r="BF8" s="38">
        <v>11</v>
      </c>
      <c r="BG8" s="38">
        <v>18</v>
      </c>
      <c r="BH8" s="38">
        <v>20</v>
      </c>
      <c r="BI8" s="15">
        <f t="shared" si="5"/>
        <v>554.49242424242425</v>
      </c>
    </row>
    <row r="9" spans="1:61" ht="30" x14ac:dyDescent="0.25">
      <c r="A9" s="77"/>
      <c r="B9" s="37"/>
      <c r="C9" s="3" t="s">
        <v>25</v>
      </c>
      <c r="D9" s="59"/>
      <c r="E9" s="59"/>
      <c r="F9" s="59"/>
      <c r="G9" s="61"/>
      <c r="H9" s="39"/>
      <c r="I9" s="39"/>
      <c r="J9" s="39"/>
      <c r="K9" s="39"/>
      <c r="L9" s="39"/>
      <c r="M9" s="39"/>
      <c r="N9" s="39"/>
      <c r="O9" s="39"/>
      <c r="P9" s="15"/>
      <c r="Q9" s="39"/>
      <c r="R9" s="39"/>
      <c r="S9" s="39"/>
      <c r="T9" s="39"/>
      <c r="U9" s="39"/>
      <c r="V9" s="39"/>
      <c r="W9" s="39"/>
      <c r="X9" s="39"/>
      <c r="Y9" s="15"/>
      <c r="Z9" s="39"/>
      <c r="AA9" s="39"/>
      <c r="AB9" s="39"/>
      <c r="AC9" s="39"/>
      <c r="AD9" s="39"/>
      <c r="AE9" s="39"/>
      <c r="AF9" s="39"/>
      <c r="AG9" s="39"/>
      <c r="AH9" s="15"/>
      <c r="AI9" s="39"/>
      <c r="AJ9" s="39"/>
      <c r="AK9" s="39"/>
      <c r="AL9" s="39"/>
      <c r="AM9" s="39"/>
      <c r="AN9" s="39"/>
      <c r="AO9" s="39"/>
      <c r="AP9" s="39"/>
      <c r="AQ9" s="15"/>
      <c r="AR9" s="39"/>
      <c r="AS9" s="39"/>
      <c r="AT9" s="39"/>
      <c r="AU9" s="39"/>
      <c r="AV9" s="39"/>
      <c r="AW9" s="39"/>
      <c r="AX9" s="39"/>
      <c r="AY9" s="39"/>
      <c r="AZ9" s="15"/>
      <c r="BA9" s="39"/>
      <c r="BB9" s="39"/>
      <c r="BC9" s="39"/>
      <c r="BD9" s="39"/>
      <c r="BE9" s="39"/>
      <c r="BF9" s="39"/>
      <c r="BG9" s="39"/>
      <c r="BH9" s="39"/>
      <c r="BI9" s="15"/>
    </row>
    <row r="10" spans="1:61" ht="45" x14ac:dyDescent="0.25">
      <c r="A10" s="76">
        <v>3</v>
      </c>
      <c r="B10" s="37" t="s">
        <v>5</v>
      </c>
      <c r="C10" s="2" t="s">
        <v>26</v>
      </c>
      <c r="D10" s="59">
        <v>5</v>
      </c>
      <c r="E10" s="59">
        <f>D10*G10</f>
        <v>75</v>
      </c>
      <c r="F10" s="59">
        <v>19.3</v>
      </c>
      <c r="G10" s="60">
        <v>15</v>
      </c>
      <c r="H10" s="38">
        <v>9</v>
      </c>
      <c r="I10" s="38">
        <v>7</v>
      </c>
      <c r="J10" s="38">
        <v>5</v>
      </c>
      <c r="K10" s="38">
        <v>9</v>
      </c>
      <c r="L10" s="38">
        <v>5</v>
      </c>
      <c r="M10" s="38">
        <v>9</v>
      </c>
      <c r="N10" s="38">
        <v>12</v>
      </c>
      <c r="O10" s="38">
        <v>20</v>
      </c>
      <c r="P10" s="15">
        <f t="shared" si="0"/>
        <v>2770.9285714285716</v>
      </c>
      <c r="Q10" s="38">
        <v>9</v>
      </c>
      <c r="R10" s="38">
        <v>7</v>
      </c>
      <c r="S10" s="38">
        <v>5</v>
      </c>
      <c r="T10" s="38">
        <v>7</v>
      </c>
      <c r="U10" s="38">
        <v>5</v>
      </c>
      <c r="V10" s="38">
        <v>9</v>
      </c>
      <c r="W10" s="38">
        <v>12</v>
      </c>
      <c r="X10" s="38">
        <v>20</v>
      </c>
      <c r="Y10" s="15">
        <f t="shared" si="1"/>
        <v>2991.5</v>
      </c>
      <c r="Z10" s="38">
        <v>9</v>
      </c>
      <c r="AA10" s="38">
        <v>8</v>
      </c>
      <c r="AB10" s="38">
        <v>7</v>
      </c>
      <c r="AC10" s="38">
        <v>8</v>
      </c>
      <c r="AD10" s="38">
        <v>7</v>
      </c>
      <c r="AE10" s="38">
        <v>10</v>
      </c>
      <c r="AF10" s="38">
        <v>15</v>
      </c>
      <c r="AG10" s="38">
        <v>20</v>
      </c>
      <c r="AH10" s="15">
        <f t="shared" si="2"/>
        <v>2398.2547619047618</v>
      </c>
      <c r="AI10" s="38">
        <v>9</v>
      </c>
      <c r="AJ10" s="38">
        <v>8</v>
      </c>
      <c r="AK10" s="38">
        <v>6</v>
      </c>
      <c r="AL10" s="38">
        <v>8</v>
      </c>
      <c r="AM10" s="38">
        <v>6</v>
      </c>
      <c r="AN10" s="38">
        <v>10</v>
      </c>
      <c r="AO10" s="38">
        <v>15</v>
      </c>
      <c r="AP10" s="38">
        <v>15</v>
      </c>
      <c r="AQ10" s="15">
        <f t="shared" si="3"/>
        <v>2582.9833333333336</v>
      </c>
      <c r="AR10" s="38">
        <v>10</v>
      </c>
      <c r="AS10" s="38">
        <v>9</v>
      </c>
      <c r="AT10" s="38">
        <v>7</v>
      </c>
      <c r="AU10" s="38">
        <v>9</v>
      </c>
      <c r="AV10" s="38">
        <v>7</v>
      </c>
      <c r="AW10" s="38">
        <v>11</v>
      </c>
      <c r="AX10" s="38">
        <v>15</v>
      </c>
      <c r="AY10" s="38">
        <v>20</v>
      </c>
      <c r="AZ10" s="15">
        <f t="shared" si="4"/>
        <v>2268.7108225108227</v>
      </c>
      <c r="BA10" s="38">
        <v>10</v>
      </c>
      <c r="BB10" s="38">
        <v>9</v>
      </c>
      <c r="BC10" s="38">
        <v>7</v>
      </c>
      <c r="BD10" s="38">
        <v>9</v>
      </c>
      <c r="BE10" s="38">
        <v>7</v>
      </c>
      <c r="BF10" s="38">
        <v>11</v>
      </c>
      <c r="BG10" s="38">
        <v>15</v>
      </c>
      <c r="BH10" s="38">
        <v>20</v>
      </c>
      <c r="BI10" s="15">
        <f t="shared" si="5"/>
        <v>2268.7108225108227</v>
      </c>
    </row>
    <row r="11" spans="1:61" ht="30" x14ac:dyDescent="0.25">
      <c r="A11" s="77"/>
      <c r="B11" s="37"/>
      <c r="C11" s="3" t="s">
        <v>62</v>
      </c>
      <c r="D11" s="59"/>
      <c r="E11" s="59"/>
      <c r="F11" s="59"/>
      <c r="G11" s="61"/>
      <c r="H11" s="39"/>
      <c r="I11" s="39"/>
      <c r="J11" s="39"/>
      <c r="K11" s="39"/>
      <c r="L11" s="39"/>
      <c r="M11" s="39"/>
      <c r="N11" s="39"/>
      <c r="O11" s="39"/>
      <c r="P11" s="15"/>
      <c r="Q11" s="39"/>
      <c r="R11" s="39"/>
      <c r="S11" s="39"/>
      <c r="T11" s="39"/>
      <c r="U11" s="39"/>
      <c r="V11" s="39"/>
      <c r="W11" s="39"/>
      <c r="X11" s="39"/>
      <c r="Y11" s="15"/>
      <c r="Z11" s="39"/>
      <c r="AA11" s="39"/>
      <c r="AB11" s="39"/>
      <c r="AC11" s="39"/>
      <c r="AD11" s="39"/>
      <c r="AE11" s="39"/>
      <c r="AF11" s="39"/>
      <c r="AG11" s="39"/>
      <c r="AH11" s="15"/>
      <c r="AI11" s="39"/>
      <c r="AJ11" s="39"/>
      <c r="AK11" s="39"/>
      <c r="AL11" s="39"/>
      <c r="AM11" s="39"/>
      <c r="AN11" s="39"/>
      <c r="AO11" s="39"/>
      <c r="AP11" s="39"/>
      <c r="AQ11" s="15"/>
      <c r="AR11" s="39"/>
      <c r="AS11" s="39"/>
      <c r="AT11" s="39"/>
      <c r="AU11" s="39"/>
      <c r="AV11" s="39"/>
      <c r="AW11" s="39"/>
      <c r="AX11" s="39"/>
      <c r="AY11" s="39"/>
      <c r="AZ11" s="15"/>
      <c r="BA11" s="39"/>
      <c r="BB11" s="39"/>
      <c r="BC11" s="39"/>
      <c r="BD11" s="39"/>
      <c r="BE11" s="39"/>
      <c r="BF11" s="39"/>
      <c r="BG11" s="39"/>
      <c r="BH11" s="39"/>
      <c r="BI11" s="15"/>
    </row>
    <row r="12" spans="1:61" ht="60" x14ac:dyDescent="0.25">
      <c r="A12" s="76">
        <v>4</v>
      </c>
      <c r="B12" s="37" t="s">
        <v>63</v>
      </c>
      <c r="C12" s="2" t="s">
        <v>27</v>
      </c>
      <c r="D12" s="59">
        <v>9</v>
      </c>
      <c r="E12" s="59">
        <f>D12*G12</f>
        <v>45</v>
      </c>
      <c r="F12" s="59">
        <v>9</v>
      </c>
      <c r="G12" s="60">
        <v>5</v>
      </c>
      <c r="H12" s="38">
        <v>15</v>
      </c>
      <c r="I12" s="38">
        <v>12</v>
      </c>
      <c r="J12" s="38">
        <v>9</v>
      </c>
      <c r="K12" s="38">
        <v>12</v>
      </c>
      <c r="L12" s="38">
        <v>9</v>
      </c>
      <c r="M12" s="38">
        <v>12</v>
      </c>
      <c r="N12" s="38">
        <v>18</v>
      </c>
      <c r="O12" s="38">
        <v>20</v>
      </c>
      <c r="P12" s="15">
        <f t="shared" si="0"/>
        <v>825</v>
      </c>
      <c r="Q12" s="38">
        <v>15</v>
      </c>
      <c r="R12" s="38">
        <v>12</v>
      </c>
      <c r="S12" s="38">
        <v>9</v>
      </c>
      <c r="T12" s="38">
        <v>12</v>
      </c>
      <c r="U12" s="38">
        <v>9</v>
      </c>
      <c r="V12" s="38">
        <v>12</v>
      </c>
      <c r="W12" s="38">
        <v>18</v>
      </c>
      <c r="X12" s="38">
        <v>20</v>
      </c>
      <c r="Y12" s="15">
        <f t="shared" si="1"/>
        <v>825</v>
      </c>
      <c r="Z12" s="38">
        <v>15</v>
      </c>
      <c r="AA12" s="38">
        <v>13</v>
      </c>
      <c r="AB12" s="38">
        <v>11</v>
      </c>
      <c r="AC12" s="38">
        <v>13</v>
      </c>
      <c r="AD12" s="38">
        <v>11</v>
      </c>
      <c r="AE12" s="38">
        <v>13</v>
      </c>
      <c r="AF12" s="38">
        <v>18</v>
      </c>
      <c r="AG12" s="38">
        <v>20</v>
      </c>
      <c r="AH12" s="15">
        <f t="shared" si="2"/>
        <v>731.85314685314688</v>
      </c>
      <c r="AI12" s="38">
        <v>15</v>
      </c>
      <c r="AJ12" s="38">
        <v>12</v>
      </c>
      <c r="AK12" s="38">
        <v>9</v>
      </c>
      <c r="AL12" s="38">
        <v>12</v>
      </c>
      <c r="AM12" s="38">
        <v>9</v>
      </c>
      <c r="AN12" s="38">
        <v>13</v>
      </c>
      <c r="AO12" s="38">
        <v>18</v>
      </c>
      <c r="AP12" s="38">
        <v>20</v>
      </c>
      <c r="AQ12" s="15">
        <f t="shared" si="3"/>
        <v>821.53846153846155</v>
      </c>
      <c r="AR12" s="38">
        <v>15</v>
      </c>
      <c r="AS12" s="38">
        <v>12</v>
      </c>
      <c r="AT12" s="38">
        <v>9</v>
      </c>
      <c r="AU12" s="38">
        <v>12</v>
      </c>
      <c r="AV12" s="38">
        <v>9</v>
      </c>
      <c r="AW12" s="38">
        <v>13</v>
      </c>
      <c r="AX12" s="38">
        <v>18</v>
      </c>
      <c r="AY12" s="38">
        <v>20</v>
      </c>
      <c r="AZ12" s="15">
        <f t="shared" si="4"/>
        <v>821.53846153846155</v>
      </c>
      <c r="BA12" s="38">
        <v>15</v>
      </c>
      <c r="BB12" s="38">
        <v>13</v>
      </c>
      <c r="BC12" s="38">
        <v>11</v>
      </c>
      <c r="BD12" s="38">
        <v>13</v>
      </c>
      <c r="BE12" s="38">
        <v>11</v>
      </c>
      <c r="BF12" s="38">
        <v>13</v>
      </c>
      <c r="BG12" s="38">
        <v>18</v>
      </c>
      <c r="BH12" s="38">
        <v>20</v>
      </c>
      <c r="BI12" s="15">
        <f t="shared" si="5"/>
        <v>731.85314685314688</v>
      </c>
    </row>
    <row r="13" spans="1:61" x14ac:dyDescent="0.25">
      <c r="A13" s="77"/>
      <c r="B13" s="37"/>
      <c r="C13" s="3"/>
      <c r="D13" s="59"/>
      <c r="E13" s="59"/>
      <c r="F13" s="59"/>
      <c r="G13" s="61"/>
      <c r="H13" s="39"/>
      <c r="I13" s="39"/>
      <c r="J13" s="39"/>
      <c r="K13" s="39"/>
      <c r="L13" s="39"/>
      <c r="M13" s="39"/>
      <c r="N13" s="39"/>
      <c r="O13" s="39"/>
      <c r="P13" s="15"/>
      <c r="Q13" s="39"/>
      <c r="R13" s="39"/>
      <c r="S13" s="39"/>
      <c r="T13" s="39"/>
      <c r="U13" s="39"/>
      <c r="V13" s="39"/>
      <c r="W13" s="39"/>
      <c r="X13" s="39"/>
      <c r="Y13" s="15"/>
      <c r="Z13" s="39"/>
      <c r="AA13" s="39"/>
      <c r="AB13" s="39"/>
      <c r="AC13" s="39"/>
      <c r="AD13" s="39"/>
      <c r="AE13" s="39"/>
      <c r="AF13" s="39"/>
      <c r="AG13" s="39"/>
      <c r="AH13" s="15"/>
      <c r="AI13" s="39"/>
      <c r="AJ13" s="39"/>
      <c r="AK13" s="39"/>
      <c r="AL13" s="39"/>
      <c r="AM13" s="39"/>
      <c r="AN13" s="39"/>
      <c r="AO13" s="39"/>
      <c r="AP13" s="39"/>
      <c r="AQ13" s="15"/>
      <c r="AR13" s="39"/>
      <c r="AS13" s="39"/>
      <c r="AT13" s="39"/>
      <c r="AU13" s="39"/>
      <c r="AV13" s="39"/>
      <c r="AW13" s="39"/>
      <c r="AX13" s="39"/>
      <c r="AY13" s="39"/>
      <c r="AZ13" s="15"/>
      <c r="BA13" s="39"/>
      <c r="BB13" s="39"/>
      <c r="BC13" s="39"/>
      <c r="BD13" s="39"/>
      <c r="BE13" s="39"/>
      <c r="BF13" s="39"/>
      <c r="BG13" s="39"/>
      <c r="BH13" s="39"/>
      <c r="BI13" s="15"/>
    </row>
    <row r="14" spans="1:61" ht="45" x14ac:dyDescent="0.25">
      <c r="A14" s="76">
        <v>5</v>
      </c>
      <c r="B14" s="37" t="s">
        <v>6</v>
      </c>
      <c r="C14" s="2" t="s">
        <v>30</v>
      </c>
      <c r="D14" s="59">
        <v>7</v>
      </c>
      <c r="E14" s="59">
        <f>D14*G14</f>
        <v>63</v>
      </c>
      <c r="F14" s="59">
        <v>14.2</v>
      </c>
      <c r="G14" s="60">
        <v>9</v>
      </c>
      <c r="H14" s="38">
        <v>12</v>
      </c>
      <c r="I14" s="38">
        <v>10</v>
      </c>
      <c r="J14" s="38">
        <v>7</v>
      </c>
      <c r="K14" s="38">
        <v>10</v>
      </c>
      <c r="L14" s="38">
        <v>7</v>
      </c>
      <c r="M14" s="38">
        <v>10</v>
      </c>
      <c r="N14" s="38">
        <v>18</v>
      </c>
      <c r="O14" s="38">
        <v>20</v>
      </c>
      <c r="P14" s="15">
        <f t="shared" si="0"/>
        <v>1584.652380952381</v>
      </c>
      <c r="Q14" s="38">
        <v>12</v>
      </c>
      <c r="R14" s="38">
        <v>10</v>
      </c>
      <c r="S14" s="38">
        <v>7</v>
      </c>
      <c r="T14" s="38">
        <v>10</v>
      </c>
      <c r="U14" s="38">
        <v>7</v>
      </c>
      <c r="V14" s="38">
        <v>11</v>
      </c>
      <c r="W14" s="38">
        <v>18</v>
      </c>
      <c r="X14" s="38">
        <v>20</v>
      </c>
      <c r="Y14" s="15">
        <f t="shared" si="1"/>
        <v>1576.9069264069265</v>
      </c>
      <c r="Z14" s="38">
        <v>12</v>
      </c>
      <c r="AA14" s="38">
        <v>10</v>
      </c>
      <c r="AB14" s="38">
        <v>8</v>
      </c>
      <c r="AC14" s="38">
        <v>10</v>
      </c>
      <c r="AD14" s="38">
        <v>8</v>
      </c>
      <c r="AE14" s="38">
        <v>11</v>
      </c>
      <c r="AF14" s="38">
        <v>18</v>
      </c>
      <c r="AG14" s="38">
        <v>20</v>
      </c>
      <c r="AH14" s="15">
        <f t="shared" si="2"/>
        <v>1485.621212121212</v>
      </c>
      <c r="AI14" s="38">
        <v>12</v>
      </c>
      <c r="AJ14" s="38">
        <v>10</v>
      </c>
      <c r="AK14" s="38">
        <v>7</v>
      </c>
      <c r="AL14" s="38">
        <v>10</v>
      </c>
      <c r="AM14" s="38">
        <v>7</v>
      </c>
      <c r="AN14" s="38">
        <v>11</v>
      </c>
      <c r="AO14" s="38">
        <v>18</v>
      </c>
      <c r="AP14" s="38">
        <v>20</v>
      </c>
      <c r="AQ14" s="15">
        <f t="shared" si="3"/>
        <v>1576.9069264069265</v>
      </c>
      <c r="AR14" s="38">
        <v>12</v>
      </c>
      <c r="AS14" s="38">
        <v>10</v>
      </c>
      <c r="AT14" s="38">
        <v>8</v>
      </c>
      <c r="AU14" s="38">
        <v>10</v>
      </c>
      <c r="AV14" s="38">
        <v>8</v>
      </c>
      <c r="AW14" s="38">
        <v>11</v>
      </c>
      <c r="AX14" s="38">
        <v>18</v>
      </c>
      <c r="AY14" s="38">
        <v>20</v>
      </c>
      <c r="AZ14" s="15">
        <f t="shared" si="4"/>
        <v>1485.621212121212</v>
      </c>
      <c r="BA14" s="38">
        <v>12</v>
      </c>
      <c r="BB14" s="38">
        <v>10</v>
      </c>
      <c r="BC14" s="38">
        <v>8</v>
      </c>
      <c r="BD14" s="38">
        <v>10</v>
      </c>
      <c r="BE14" s="38">
        <v>8</v>
      </c>
      <c r="BF14" s="38">
        <v>11</v>
      </c>
      <c r="BG14" s="38">
        <v>18</v>
      </c>
      <c r="BH14" s="38">
        <v>20</v>
      </c>
      <c r="BI14" s="15">
        <f t="shared" si="5"/>
        <v>1485.621212121212</v>
      </c>
    </row>
    <row r="15" spans="1:61" ht="45" x14ac:dyDescent="0.25">
      <c r="A15" s="77"/>
      <c r="B15" s="37"/>
      <c r="C15" s="3" t="s">
        <v>29</v>
      </c>
      <c r="D15" s="59"/>
      <c r="E15" s="59"/>
      <c r="F15" s="59"/>
      <c r="G15" s="61"/>
      <c r="H15" s="39"/>
      <c r="I15" s="39"/>
      <c r="J15" s="39"/>
      <c r="K15" s="39"/>
      <c r="L15" s="39"/>
      <c r="M15" s="39"/>
      <c r="N15" s="39"/>
      <c r="O15" s="39"/>
      <c r="P15" s="15"/>
      <c r="Q15" s="39"/>
      <c r="R15" s="39"/>
      <c r="S15" s="39"/>
      <c r="T15" s="39"/>
      <c r="U15" s="39"/>
      <c r="V15" s="39"/>
      <c r="W15" s="39"/>
      <c r="X15" s="39"/>
      <c r="Y15" s="15"/>
      <c r="Z15" s="39"/>
      <c r="AA15" s="39"/>
      <c r="AB15" s="39"/>
      <c r="AC15" s="39"/>
      <c r="AD15" s="39"/>
      <c r="AE15" s="39"/>
      <c r="AF15" s="39"/>
      <c r="AG15" s="39"/>
      <c r="AH15" s="15"/>
      <c r="AI15" s="39"/>
      <c r="AJ15" s="39"/>
      <c r="AK15" s="39"/>
      <c r="AL15" s="39"/>
      <c r="AM15" s="39"/>
      <c r="AN15" s="39"/>
      <c r="AO15" s="39"/>
      <c r="AP15" s="39"/>
      <c r="AQ15" s="15"/>
      <c r="AR15" s="39"/>
      <c r="AS15" s="39"/>
      <c r="AT15" s="39"/>
      <c r="AU15" s="39"/>
      <c r="AV15" s="39"/>
      <c r="AW15" s="39"/>
      <c r="AX15" s="39"/>
      <c r="AY15" s="39"/>
      <c r="AZ15" s="15"/>
      <c r="BA15" s="39"/>
      <c r="BB15" s="39"/>
      <c r="BC15" s="39"/>
      <c r="BD15" s="39"/>
      <c r="BE15" s="39"/>
      <c r="BF15" s="39"/>
      <c r="BG15" s="39"/>
      <c r="BH15" s="39"/>
      <c r="BI15" s="15"/>
    </row>
    <row r="16" spans="1:61" ht="45" x14ac:dyDescent="0.25">
      <c r="A16" s="76">
        <v>6</v>
      </c>
      <c r="B16" s="37" t="s">
        <v>65</v>
      </c>
      <c r="C16" s="3" t="s">
        <v>33</v>
      </c>
      <c r="D16" s="59">
        <v>5</v>
      </c>
      <c r="E16" s="59">
        <f>D16*G16</f>
        <v>50</v>
      </c>
      <c r="F16" s="59">
        <v>11</v>
      </c>
      <c r="G16" s="60">
        <v>10</v>
      </c>
      <c r="H16" s="38">
        <v>8</v>
      </c>
      <c r="I16" s="38">
        <v>6</v>
      </c>
      <c r="J16" s="38">
        <v>5</v>
      </c>
      <c r="K16" s="38">
        <v>6</v>
      </c>
      <c r="L16" s="38">
        <v>5</v>
      </c>
      <c r="M16" s="38">
        <v>8</v>
      </c>
      <c r="N16" s="38">
        <v>10</v>
      </c>
      <c r="O16" s="38">
        <v>15</v>
      </c>
      <c r="P16" s="15">
        <f t="shared" si="0"/>
        <v>1861.75</v>
      </c>
      <c r="Q16" s="38">
        <v>8</v>
      </c>
      <c r="R16" s="38">
        <v>7</v>
      </c>
      <c r="S16" s="38">
        <v>6</v>
      </c>
      <c r="T16" s="38">
        <v>7</v>
      </c>
      <c r="U16" s="38">
        <v>6</v>
      </c>
      <c r="V16" s="38">
        <v>8</v>
      </c>
      <c r="W16" s="38">
        <v>10</v>
      </c>
      <c r="X16" s="38">
        <v>15</v>
      </c>
      <c r="Y16" s="15">
        <f t="shared" si="1"/>
        <v>1619.75</v>
      </c>
      <c r="Z16" s="38">
        <v>9</v>
      </c>
      <c r="AA16" s="38">
        <v>7</v>
      </c>
      <c r="AB16" s="38">
        <v>6</v>
      </c>
      <c r="AC16" s="38">
        <v>7</v>
      </c>
      <c r="AD16" s="38">
        <v>6</v>
      </c>
      <c r="AE16" s="38">
        <v>10</v>
      </c>
      <c r="AF16" s="38">
        <v>12</v>
      </c>
      <c r="AG16" s="38">
        <v>15</v>
      </c>
      <c r="AH16" s="15">
        <f t="shared" si="2"/>
        <v>1576.6666666666667</v>
      </c>
      <c r="AI16" s="38">
        <v>8</v>
      </c>
      <c r="AJ16" s="38">
        <v>7</v>
      </c>
      <c r="AK16" s="38">
        <v>6</v>
      </c>
      <c r="AL16" s="38">
        <v>7</v>
      </c>
      <c r="AM16" s="38">
        <v>6</v>
      </c>
      <c r="AN16" s="38">
        <v>8</v>
      </c>
      <c r="AO16" s="38">
        <v>10</v>
      </c>
      <c r="AP16" s="38">
        <v>15</v>
      </c>
      <c r="AQ16" s="15">
        <f t="shared" si="3"/>
        <v>1619.75</v>
      </c>
      <c r="AR16" s="38">
        <v>9</v>
      </c>
      <c r="AS16" s="38">
        <v>8</v>
      </c>
      <c r="AT16" s="38">
        <v>7</v>
      </c>
      <c r="AU16" s="38">
        <v>8</v>
      </c>
      <c r="AV16" s="38">
        <v>7</v>
      </c>
      <c r="AW16" s="38">
        <v>10</v>
      </c>
      <c r="AX16" s="38">
        <v>12</v>
      </c>
      <c r="AY16" s="38">
        <v>15</v>
      </c>
      <c r="AZ16" s="15">
        <f t="shared" si="4"/>
        <v>1399.8809523809525</v>
      </c>
      <c r="BA16" s="38">
        <v>9</v>
      </c>
      <c r="BB16" s="38">
        <v>8</v>
      </c>
      <c r="BC16" s="38">
        <v>7</v>
      </c>
      <c r="BD16" s="38">
        <v>8</v>
      </c>
      <c r="BE16" s="38">
        <v>7</v>
      </c>
      <c r="BF16" s="38">
        <v>10</v>
      </c>
      <c r="BG16" s="38">
        <v>14</v>
      </c>
      <c r="BH16" s="38">
        <v>15</v>
      </c>
      <c r="BI16" s="15">
        <f t="shared" si="5"/>
        <v>1384.1666666666667</v>
      </c>
    </row>
    <row r="17" spans="1:61" ht="45" x14ac:dyDescent="0.25">
      <c r="A17" s="77"/>
      <c r="B17" s="37"/>
      <c r="C17" s="3" t="s">
        <v>34</v>
      </c>
      <c r="D17" s="59"/>
      <c r="E17" s="59"/>
      <c r="F17" s="59"/>
      <c r="G17" s="61"/>
      <c r="H17" s="39"/>
      <c r="I17" s="39"/>
      <c r="J17" s="39"/>
      <c r="K17" s="39"/>
      <c r="L17" s="39"/>
      <c r="M17" s="39"/>
      <c r="N17" s="39"/>
      <c r="O17" s="39"/>
      <c r="P17" s="15"/>
      <c r="Q17" s="39"/>
      <c r="R17" s="39"/>
      <c r="S17" s="39"/>
      <c r="T17" s="39"/>
      <c r="U17" s="39"/>
      <c r="V17" s="39"/>
      <c r="W17" s="39"/>
      <c r="X17" s="39"/>
      <c r="Y17" s="15"/>
      <c r="Z17" s="39"/>
      <c r="AA17" s="39"/>
      <c r="AB17" s="39"/>
      <c r="AC17" s="39"/>
      <c r="AD17" s="39"/>
      <c r="AE17" s="39"/>
      <c r="AF17" s="39"/>
      <c r="AG17" s="39"/>
      <c r="AH17" s="15"/>
      <c r="AI17" s="39"/>
      <c r="AJ17" s="39"/>
      <c r="AK17" s="39"/>
      <c r="AL17" s="39"/>
      <c r="AM17" s="39"/>
      <c r="AN17" s="39"/>
      <c r="AO17" s="39"/>
      <c r="AP17" s="39"/>
      <c r="AQ17" s="15"/>
      <c r="AR17" s="39"/>
      <c r="AS17" s="39"/>
      <c r="AT17" s="39"/>
      <c r="AU17" s="39"/>
      <c r="AV17" s="39"/>
      <c r="AW17" s="39"/>
      <c r="AX17" s="39"/>
      <c r="AY17" s="39"/>
      <c r="AZ17" s="15"/>
      <c r="BA17" s="39"/>
      <c r="BB17" s="39"/>
      <c r="BC17" s="39"/>
      <c r="BD17" s="39"/>
      <c r="BE17" s="39"/>
      <c r="BF17" s="39"/>
      <c r="BG17" s="39"/>
      <c r="BH17" s="39"/>
      <c r="BI17" s="15"/>
    </row>
    <row r="18" spans="1:61" ht="45" x14ac:dyDescent="0.25">
      <c r="A18" s="76">
        <v>7</v>
      </c>
      <c r="B18" s="37" t="s">
        <v>35</v>
      </c>
      <c r="C18" s="3" t="s">
        <v>36</v>
      </c>
      <c r="D18" s="59">
        <v>15</v>
      </c>
      <c r="E18" s="59">
        <f>D18*G18</f>
        <v>30</v>
      </c>
      <c r="F18" s="59">
        <v>6.4</v>
      </c>
      <c r="G18" s="60">
        <v>2</v>
      </c>
      <c r="H18" s="38">
        <v>20</v>
      </c>
      <c r="I18" s="38">
        <v>15</v>
      </c>
      <c r="J18" s="38">
        <v>15</v>
      </c>
      <c r="K18" s="38">
        <v>20</v>
      </c>
      <c r="L18" s="38">
        <v>15</v>
      </c>
      <c r="M18" s="38">
        <v>20</v>
      </c>
      <c r="N18" s="38">
        <v>20</v>
      </c>
      <c r="O18" s="38">
        <v>20</v>
      </c>
      <c r="P18" s="15">
        <f t="shared" si="0"/>
        <v>380.8</v>
      </c>
      <c r="Q18" s="38">
        <v>20</v>
      </c>
      <c r="R18" s="38">
        <v>15</v>
      </c>
      <c r="S18" s="38">
        <v>15</v>
      </c>
      <c r="T18" s="38">
        <v>20</v>
      </c>
      <c r="U18" s="38">
        <v>15</v>
      </c>
      <c r="V18" s="38">
        <v>20</v>
      </c>
      <c r="W18" s="38">
        <v>20</v>
      </c>
      <c r="X18" s="38">
        <v>20</v>
      </c>
      <c r="Y18" s="15">
        <f t="shared" si="1"/>
        <v>380.8</v>
      </c>
      <c r="Z18" s="38">
        <v>20</v>
      </c>
      <c r="AA18" s="38">
        <v>20</v>
      </c>
      <c r="AB18" s="38">
        <v>15</v>
      </c>
      <c r="AC18" s="38">
        <v>20</v>
      </c>
      <c r="AD18" s="38">
        <v>15</v>
      </c>
      <c r="AE18" s="38">
        <v>20</v>
      </c>
      <c r="AF18" s="38">
        <v>20</v>
      </c>
      <c r="AG18" s="38">
        <v>20</v>
      </c>
      <c r="AH18" s="15">
        <f t="shared" si="2"/>
        <v>374.40000000000003</v>
      </c>
      <c r="AI18" s="38">
        <v>20</v>
      </c>
      <c r="AJ18" s="38">
        <v>15</v>
      </c>
      <c r="AK18" s="38">
        <v>15</v>
      </c>
      <c r="AL18" s="38">
        <v>20</v>
      </c>
      <c r="AM18" s="38">
        <v>15</v>
      </c>
      <c r="AN18" s="38">
        <v>20</v>
      </c>
      <c r="AO18" s="38">
        <v>20</v>
      </c>
      <c r="AP18" s="38">
        <v>20</v>
      </c>
      <c r="AQ18" s="15">
        <f t="shared" si="3"/>
        <v>380.8</v>
      </c>
      <c r="AR18" s="38">
        <v>20</v>
      </c>
      <c r="AS18" s="38">
        <v>20</v>
      </c>
      <c r="AT18" s="38">
        <v>15</v>
      </c>
      <c r="AU18" s="38">
        <v>20</v>
      </c>
      <c r="AV18" s="38">
        <v>15</v>
      </c>
      <c r="AW18" s="38">
        <v>20</v>
      </c>
      <c r="AX18" s="38">
        <v>20</v>
      </c>
      <c r="AY18" s="38">
        <v>20</v>
      </c>
      <c r="AZ18" s="15">
        <f t="shared" si="4"/>
        <v>374.40000000000003</v>
      </c>
      <c r="BA18" s="38">
        <v>20</v>
      </c>
      <c r="BB18" s="38">
        <v>20</v>
      </c>
      <c r="BC18" s="38">
        <v>15</v>
      </c>
      <c r="BD18" s="38">
        <v>20</v>
      </c>
      <c r="BE18" s="38">
        <v>15</v>
      </c>
      <c r="BF18" s="38">
        <v>20</v>
      </c>
      <c r="BG18" s="38">
        <v>20</v>
      </c>
      <c r="BH18" s="38">
        <v>20</v>
      </c>
      <c r="BI18" s="15">
        <f t="shared" si="5"/>
        <v>374.40000000000003</v>
      </c>
    </row>
    <row r="19" spans="1:61" x14ac:dyDescent="0.25">
      <c r="A19" s="77"/>
      <c r="B19" s="37"/>
      <c r="C19" s="3"/>
      <c r="D19" s="59"/>
      <c r="E19" s="59"/>
      <c r="F19" s="59"/>
      <c r="G19" s="61"/>
      <c r="H19" s="39"/>
      <c r="I19" s="39"/>
      <c r="J19" s="39"/>
      <c r="K19" s="39"/>
      <c r="L19" s="39"/>
      <c r="M19" s="39"/>
      <c r="N19" s="39"/>
      <c r="O19" s="39"/>
      <c r="P19" s="15"/>
      <c r="Q19" s="39"/>
      <c r="R19" s="39"/>
      <c r="S19" s="39"/>
      <c r="T19" s="39"/>
      <c r="U19" s="39"/>
      <c r="V19" s="39"/>
      <c r="W19" s="39"/>
      <c r="X19" s="39"/>
      <c r="Y19" s="15"/>
      <c r="Z19" s="39"/>
      <c r="AA19" s="39"/>
      <c r="AB19" s="39"/>
      <c r="AC19" s="39"/>
      <c r="AD19" s="39"/>
      <c r="AE19" s="39"/>
      <c r="AF19" s="39"/>
      <c r="AG19" s="39"/>
      <c r="AH19" s="15"/>
      <c r="AI19" s="39"/>
      <c r="AJ19" s="39"/>
      <c r="AK19" s="39"/>
      <c r="AL19" s="39"/>
      <c r="AM19" s="39"/>
      <c r="AN19" s="39"/>
      <c r="AO19" s="39"/>
      <c r="AP19" s="39"/>
      <c r="AQ19" s="15"/>
      <c r="AR19" s="39"/>
      <c r="AS19" s="39"/>
      <c r="AT19" s="39"/>
      <c r="AU19" s="39"/>
      <c r="AV19" s="39"/>
      <c r="AW19" s="39"/>
      <c r="AX19" s="39"/>
      <c r="AY19" s="39"/>
      <c r="AZ19" s="15"/>
      <c r="BA19" s="39"/>
      <c r="BB19" s="39"/>
      <c r="BC19" s="39"/>
      <c r="BD19" s="39"/>
      <c r="BE19" s="39"/>
      <c r="BF19" s="39"/>
      <c r="BG19" s="39"/>
      <c r="BH19" s="39"/>
      <c r="BI19" s="15"/>
    </row>
    <row r="20" spans="1:61" ht="30" x14ac:dyDescent="0.25">
      <c r="A20" s="76">
        <v>8</v>
      </c>
      <c r="B20" s="37" t="s">
        <v>7</v>
      </c>
      <c r="C20" s="3" t="s">
        <v>37</v>
      </c>
      <c r="D20" s="59">
        <v>4</v>
      </c>
      <c r="E20" s="59">
        <f>D20*G20</f>
        <v>48</v>
      </c>
      <c r="F20" s="59">
        <v>11.1</v>
      </c>
      <c r="G20" s="60">
        <v>12</v>
      </c>
      <c r="H20" s="38">
        <v>6</v>
      </c>
      <c r="I20" s="38">
        <v>5</v>
      </c>
      <c r="J20" s="38">
        <v>4</v>
      </c>
      <c r="K20" s="38">
        <v>5</v>
      </c>
      <c r="L20" s="38">
        <v>4</v>
      </c>
      <c r="M20" s="38">
        <v>5</v>
      </c>
      <c r="N20" s="38">
        <v>7</v>
      </c>
      <c r="O20" s="38">
        <v>10</v>
      </c>
      <c r="P20" s="15">
        <f t="shared" si="0"/>
        <v>2376.985714285714</v>
      </c>
      <c r="Q20" s="38">
        <v>6</v>
      </c>
      <c r="R20" s="38">
        <v>5</v>
      </c>
      <c r="S20" s="38">
        <v>4</v>
      </c>
      <c r="T20" s="38">
        <v>5</v>
      </c>
      <c r="U20" s="38">
        <v>4</v>
      </c>
      <c r="V20" s="38">
        <v>5</v>
      </c>
      <c r="W20" s="38">
        <v>7</v>
      </c>
      <c r="X20" s="38">
        <v>10</v>
      </c>
      <c r="Y20" s="15">
        <f t="shared" si="1"/>
        <v>2376.985714285714</v>
      </c>
      <c r="Z20" s="38">
        <v>6</v>
      </c>
      <c r="AA20" s="38">
        <v>5</v>
      </c>
      <c r="AB20" s="38">
        <v>4</v>
      </c>
      <c r="AC20" s="38">
        <v>5</v>
      </c>
      <c r="AD20" s="38">
        <v>4</v>
      </c>
      <c r="AE20" s="38">
        <v>6</v>
      </c>
      <c r="AF20" s="38">
        <v>8</v>
      </c>
      <c r="AG20" s="38">
        <v>10</v>
      </c>
      <c r="AH20" s="15">
        <f t="shared" si="2"/>
        <v>2331</v>
      </c>
      <c r="AI20" s="38">
        <v>6</v>
      </c>
      <c r="AJ20" s="38">
        <v>5</v>
      </c>
      <c r="AK20" s="38">
        <v>4</v>
      </c>
      <c r="AL20" s="38">
        <v>5</v>
      </c>
      <c r="AM20" s="38">
        <v>4</v>
      </c>
      <c r="AN20" s="38">
        <v>5</v>
      </c>
      <c r="AO20" s="38">
        <v>7</v>
      </c>
      <c r="AP20" s="38">
        <v>10</v>
      </c>
      <c r="AQ20" s="15">
        <f t="shared" si="3"/>
        <v>2376.985714285714</v>
      </c>
      <c r="AR20" s="38">
        <v>6</v>
      </c>
      <c r="AS20" s="38">
        <v>6</v>
      </c>
      <c r="AT20" s="38">
        <v>5</v>
      </c>
      <c r="AU20" s="38">
        <v>6</v>
      </c>
      <c r="AV20" s="38">
        <v>5</v>
      </c>
      <c r="AW20" s="38">
        <v>6</v>
      </c>
      <c r="AX20" s="38">
        <v>8</v>
      </c>
      <c r="AY20" s="38">
        <v>10</v>
      </c>
      <c r="AZ20" s="15">
        <f t="shared" si="4"/>
        <v>1975.8</v>
      </c>
      <c r="BA20" s="38">
        <v>6</v>
      </c>
      <c r="BB20" s="38">
        <v>6</v>
      </c>
      <c r="BC20" s="38">
        <v>5</v>
      </c>
      <c r="BD20" s="38">
        <v>6</v>
      </c>
      <c r="BE20" s="38">
        <v>5</v>
      </c>
      <c r="BF20" s="38">
        <v>6</v>
      </c>
      <c r="BG20" s="38">
        <v>8</v>
      </c>
      <c r="BH20" s="38">
        <v>10</v>
      </c>
      <c r="BI20" s="15">
        <f t="shared" si="5"/>
        <v>1975.8</v>
      </c>
    </row>
    <row r="21" spans="1:61" ht="45" x14ac:dyDescent="0.25">
      <c r="A21" s="77"/>
      <c r="B21" s="37"/>
      <c r="C21" s="3" t="s">
        <v>38</v>
      </c>
      <c r="D21" s="59"/>
      <c r="E21" s="59"/>
      <c r="F21" s="59"/>
      <c r="G21" s="61"/>
      <c r="H21" s="39"/>
      <c r="I21" s="39"/>
      <c r="J21" s="39"/>
      <c r="K21" s="39"/>
      <c r="L21" s="39"/>
      <c r="M21" s="39"/>
      <c r="N21" s="39"/>
      <c r="O21" s="39"/>
      <c r="P21" s="15"/>
      <c r="Q21" s="39"/>
      <c r="R21" s="39"/>
      <c r="S21" s="39"/>
      <c r="T21" s="39"/>
      <c r="U21" s="39"/>
      <c r="V21" s="39"/>
      <c r="W21" s="39"/>
      <c r="X21" s="39"/>
      <c r="Y21" s="15"/>
      <c r="Z21" s="39"/>
      <c r="AA21" s="39"/>
      <c r="AB21" s="39"/>
      <c r="AC21" s="39"/>
      <c r="AD21" s="39"/>
      <c r="AE21" s="39"/>
      <c r="AF21" s="39"/>
      <c r="AG21" s="39"/>
      <c r="AH21" s="15"/>
      <c r="AI21" s="39"/>
      <c r="AJ21" s="39"/>
      <c r="AK21" s="39"/>
      <c r="AL21" s="39"/>
      <c r="AM21" s="39"/>
      <c r="AN21" s="39"/>
      <c r="AO21" s="39"/>
      <c r="AP21" s="39"/>
      <c r="AQ21" s="15"/>
      <c r="AR21" s="39"/>
      <c r="AS21" s="39"/>
      <c r="AT21" s="39"/>
      <c r="AU21" s="39"/>
      <c r="AV21" s="39"/>
      <c r="AW21" s="39"/>
      <c r="AX21" s="39"/>
      <c r="AY21" s="39"/>
      <c r="AZ21" s="15"/>
      <c r="BA21" s="39"/>
      <c r="BB21" s="39"/>
      <c r="BC21" s="39"/>
      <c r="BD21" s="39"/>
      <c r="BE21" s="39"/>
      <c r="BF21" s="39"/>
      <c r="BG21" s="39"/>
      <c r="BH21" s="39"/>
      <c r="BI21" s="15"/>
    </row>
    <row r="22" spans="1:61" ht="30" x14ac:dyDescent="0.25">
      <c r="A22" s="76">
        <v>9</v>
      </c>
      <c r="B22" s="37" t="s">
        <v>8</v>
      </c>
      <c r="C22" s="3" t="s">
        <v>39</v>
      </c>
      <c r="D22" s="59">
        <v>15</v>
      </c>
      <c r="E22" s="59">
        <f>D22*G22</f>
        <v>30</v>
      </c>
      <c r="F22" s="59">
        <v>5.7</v>
      </c>
      <c r="G22" s="60">
        <v>2</v>
      </c>
      <c r="H22" s="38">
        <v>20</v>
      </c>
      <c r="I22" s="38">
        <v>20</v>
      </c>
      <c r="J22" s="38">
        <v>15</v>
      </c>
      <c r="K22" s="38">
        <v>20</v>
      </c>
      <c r="L22" s="38">
        <v>15</v>
      </c>
      <c r="M22" s="38">
        <v>20</v>
      </c>
      <c r="N22" s="38">
        <v>20</v>
      </c>
      <c r="O22" s="38">
        <v>20</v>
      </c>
      <c r="P22" s="15">
        <f t="shared" si="0"/>
        <v>333.45</v>
      </c>
      <c r="Q22" s="38">
        <v>20</v>
      </c>
      <c r="R22" s="38">
        <v>20</v>
      </c>
      <c r="S22" s="38">
        <v>15</v>
      </c>
      <c r="T22" s="38">
        <v>20</v>
      </c>
      <c r="U22" s="38">
        <v>15</v>
      </c>
      <c r="V22" s="38">
        <v>20</v>
      </c>
      <c r="W22" s="38">
        <v>20</v>
      </c>
      <c r="X22" s="38">
        <v>20</v>
      </c>
      <c r="Y22" s="15">
        <f t="shared" si="1"/>
        <v>333.45</v>
      </c>
      <c r="Z22" s="38">
        <v>20</v>
      </c>
      <c r="AA22" s="38">
        <v>20</v>
      </c>
      <c r="AB22" s="38">
        <v>15</v>
      </c>
      <c r="AC22" s="38">
        <v>20</v>
      </c>
      <c r="AD22" s="38">
        <v>15</v>
      </c>
      <c r="AE22" s="38">
        <v>20</v>
      </c>
      <c r="AF22" s="38">
        <v>20</v>
      </c>
      <c r="AG22" s="38">
        <v>20</v>
      </c>
      <c r="AH22" s="15">
        <f t="shared" si="2"/>
        <v>333.45</v>
      </c>
      <c r="AI22" s="38">
        <v>20</v>
      </c>
      <c r="AJ22" s="38">
        <v>20</v>
      </c>
      <c r="AK22" s="38">
        <v>15</v>
      </c>
      <c r="AL22" s="38">
        <v>20</v>
      </c>
      <c r="AM22" s="38">
        <v>15</v>
      </c>
      <c r="AN22" s="38">
        <v>20</v>
      </c>
      <c r="AO22" s="38">
        <v>20</v>
      </c>
      <c r="AP22" s="38">
        <v>20</v>
      </c>
      <c r="AQ22" s="15">
        <f t="shared" si="3"/>
        <v>333.45</v>
      </c>
      <c r="AR22" s="38">
        <v>20</v>
      </c>
      <c r="AS22" s="38">
        <v>20</v>
      </c>
      <c r="AT22" s="38">
        <v>15</v>
      </c>
      <c r="AU22" s="38">
        <v>20</v>
      </c>
      <c r="AV22" s="38">
        <v>15</v>
      </c>
      <c r="AW22" s="38">
        <v>20</v>
      </c>
      <c r="AX22" s="38">
        <v>20</v>
      </c>
      <c r="AY22" s="38">
        <v>20</v>
      </c>
      <c r="AZ22" s="15">
        <f t="shared" si="4"/>
        <v>333.45</v>
      </c>
      <c r="BA22" s="38">
        <v>20</v>
      </c>
      <c r="BB22" s="38">
        <v>20</v>
      </c>
      <c r="BC22" s="38">
        <v>15</v>
      </c>
      <c r="BD22" s="38">
        <v>20</v>
      </c>
      <c r="BE22" s="38">
        <v>15</v>
      </c>
      <c r="BF22" s="38">
        <v>20</v>
      </c>
      <c r="BG22" s="38">
        <v>20</v>
      </c>
      <c r="BH22" s="38">
        <v>20</v>
      </c>
      <c r="BI22" s="15">
        <f t="shared" si="5"/>
        <v>333.45</v>
      </c>
    </row>
    <row r="23" spans="1:61" x14ac:dyDescent="0.25">
      <c r="A23" s="77"/>
      <c r="B23" s="37"/>
      <c r="C23" s="3"/>
      <c r="D23" s="59"/>
      <c r="E23" s="59"/>
      <c r="F23" s="59"/>
      <c r="G23" s="61"/>
      <c r="H23" s="39"/>
      <c r="I23" s="39"/>
      <c r="J23" s="39"/>
      <c r="K23" s="39"/>
      <c r="L23" s="39"/>
      <c r="M23" s="39"/>
      <c r="N23" s="39"/>
      <c r="O23" s="39"/>
      <c r="P23" s="15"/>
      <c r="Q23" s="39"/>
      <c r="R23" s="39"/>
      <c r="S23" s="39"/>
      <c r="T23" s="39"/>
      <c r="U23" s="39"/>
      <c r="V23" s="39"/>
      <c r="W23" s="39"/>
      <c r="X23" s="39"/>
      <c r="Y23" s="15"/>
      <c r="Z23" s="39"/>
      <c r="AA23" s="39"/>
      <c r="AB23" s="39"/>
      <c r="AC23" s="39"/>
      <c r="AD23" s="39"/>
      <c r="AE23" s="39"/>
      <c r="AF23" s="39"/>
      <c r="AG23" s="39"/>
      <c r="AH23" s="15"/>
      <c r="AI23" s="39"/>
      <c r="AJ23" s="39"/>
      <c r="AK23" s="39"/>
      <c r="AL23" s="39"/>
      <c r="AM23" s="39"/>
      <c r="AN23" s="39"/>
      <c r="AO23" s="39"/>
      <c r="AP23" s="39"/>
      <c r="AQ23" s="15"/>
      <c r="AR23" s="39"/>
      <c r="AS23" s="39"/>
      <c r="AT23" s="39"/>
      <c r="AU23" s="39"/>
      <c r="AV23" s="39"/>
      <c r="AW23" s="39"/>
      <c r="AX23" s="39"/>
      <c r="AY23" s="39"/>
      <c r="AZ23" s="15"/>
      <c r="BA23" s="39"/>
      <c r="BB23" s="39"/>
      <c r="BC23" s="39"/>
      <c r="BD23" s="39"/>
      <c r="BE23" s="39"/>
      <c r="BF23" s="39"/>
      <c r="BG23" s="39"/>
      <c r="BH23" s="39"/>
      <c r="BI23" s="15"/>
    </row>
    <row r="24" spans="1:61" x14ac:dyDescent="0.25">
      <c r="A24" s="76">
        <v>10</v>
      </c>
      <c r="B24" s="37" t="s">
        <v>9</v>
      </c>
      <c r="C24" s="3" t="s">
        <v>40</v>
      </c>
      <c r="D24" s="59">
        <v>13</v>
      </c>
      <c r="E24" s="59">
        <f>D24*G24</f>
        <v>26</v>
      </c>
      <c r="F24" s="59">
        <v>6.3</v>
      </c>
      <c r="G24" s="60">
        <v>2</v>
      </c>
      <c r="H24" s="38">
        <v>20</v>
      </c>
      <c r="I24" s="38">
        <v>15</v>
      </c>
      <c r="J24" s="38">
        <v>13</v>
      </c>
      <c r="K24" s="38">
        <v>15</v>
      </c>
      <c r="L24" s="38">
        <v>13</v>
      </c>
      <c r="M24" s="38">
        <v>15</v>
      </c>
      <c r="N24" s="38">
        <v>20</v>
      </c>
      <c r="O24" s="38">
        <v>20</v>
      </c>
      <c r="P24" s="15">
        <f t="shared" si="0"/>
        <v>442.21153846153845</v>
      </c>
      <c r="Q24" s="38">
        <v>20</v>
      </c>
      <c r="R24" s="38">
        <v>15</v>
      </c>
      <c r="S24" s="38">
        <v>13</v>
      </c>
      <c r="T24" s="38">
        <v>15</v>
      </c>
      <c r="U24" s="38">
        <v>13</v>
      </c>
      <c r="V24" s="38">
        <v>15</v>
      </c>
      <c r="W24" s="38">
        <v>20</v>
      </c>
      <c r="X24" s="38">
        <v>20</v>
      </c>
      <c r="Y24" s="15">
        <f t="shared" si="1"/>
        <v>442.21153846153845</v>
      </c>
      <c r="Z24" s="38">
        <v>20</v>
      </c>
      <c r="AA24" s="38">
        <v>15</v>
      </c>
      <c r="AB24" s="38">
        <v>13</v>
      </c>
      <c r="AC24" s="38">
        <v>15</v>
      </c>
      <c r="AD24" s="38">
        <v>13</v>
      </c>
      <c r="AE24" s="38">
        <v>15</v>
      </c>
      <c r="AF24" s="38">
        <v>20</v>
      </c>
      <c r="AG24" s="38">
        <v>20</v>
      </c>
      <c r="AH24" s="15">
        <f t="shared" si="2"/>
        <v>442.21153846153845</v>
      </c>
      <c r="AI24" s="38">
        <v>20</v>
      </c>
      <c r="AJ24" s="38">
        <v>15</v>
      </c>
      <c r="AK24" s="38">
        <v>13</v>
      </c>
      <c r="AL24" s="38">
        <v>15</v>
      </c>
      <c r="AM24" s="38">
        <v>13</v>
      </c>
      <c r="AN24" s="38">
        <v>15</v>
      </c>
      <c r="AO24" s="38">
        <v>20</v>
      </c>
      <c r="AP24" s="38">
        <v>20</v>
      </c>
      <c r="AQ24" s="15">
        <f t="shared" si="3"/>
        <v>442.21153846153845</v>
      </c>
      <c r="AR24" s="38">
        <v>20</v>
      </c>
      <c r="AS24" s="38">
        <v>15</v>
      </c>
      <c r="AT24" s="38">
        <v>13</v>
      </c>
      <c r="AU24" s="38">
        <v>15</v>
      </c>
      <c r="AV24" s="38">
        <v>13</v>
      </c>
      <c r="AW24" s="38">
        <v>15</v>
      </c>
      <c r="AX24" s="38">
        <v>20</v>
      </c>
      <c r="AY24" s="38">
        <v>20</v>
      </c>
      <c r="AZ24" s="15">
        <f t="shared" si="4"/>
        <v>442.21153846153845</v>
      </c>
      <c r="BA24" s="38">
        <v>20</v>
      </c>
      <c r="BB24" s="38">
        <v>20</v>
      </c>
      <c r="BC24" s="38">
        <v>15</v>
      </c>
      <c r="BD24" s="38">
        <v>20</v>
      </c>
      <c r="BE24" s="38">
        <v>15</v>
      </c>
      <c r="BF24" s="38">
        <v>20</v>
      </c>
      <c r="BG24" s="38">
        <v>20</v>
      </c>
      <c r="BH24" s="38">
        <v>20</v>
      </c>
      <c r="BI24" s="15">
        <f t="shared" si="5"/>
        <v>368.55</v>
      </c>
    </row>
    <row r="25" spans="1:61" ht="30" x14ac:dyDescent="0.25">
      <c r="A25" s="77"/>
      <c r="B25" s="37"/>
      <c r="C25" s="3" t="s">
        <v>41</v>
      </c>
      <c r="D25" s="59"/>
      <c r="E25" s="59"/>
      <c r="F25" s="59"/>
      <c r="G25" s="61"/>
      <c r="H25" s="39"/>
      <c r="I25" s="39"/>
      <c r="J25" s="39"/>
      <c r="K25" s="39"/>
      <c r="L25" s="39"/>
      <c r="M25" s="39"/>
      <c r="N25" s="39"/>
      <c r="O25" s="39"/>
      <c r="P25" s="15"/>
      <c r="Q25" s="39"/>
      <c r="R25" s="39"/>
      <c r="S25" s="39"/>
      <c r="T25" s="39"/>
      <c r="U25" s="39"/>
      <c r="V25" s="39"/>
      <c r="W25" s="39"/>
      <c r="X25" s="39"/>
      <c r="Y25" s="15"/>
      <c r="Z25" s="39"/>
      <c r="AA25" s="39"/>
      <c r="AB25" s="39"/>
      <c r="AC25" s="39"/>
      <c r="AD25" s="39"/>
      <c r="AE25" s="39"/>
      <c r="AF25" s="39"/>
      <c r="AG25" s="39"/>
      <c r="AH25" s="15"/>
      <c r="AI25" s="39"/>
      <c r="AJ25" s="39"/>
      <c r="AK25" s="39"/>
      <c r="AL25" s="39"/>
      <c r="AM25" s="39"/>
      <c r="AN25" s="39"/>
      <c r="AO25" s="39"/>
      <c r="AP25" s="39"/>
      <c r="AQ25" s="15"/>
      <c r="AR25" s="39"/>
      <c r="AS25" s="39"/>
      <c r="AT25" s="39"/>
      <c r="AU25" s="39"/>
      <c r="AV25" s="39"/>
      <c r="AW25" s="39"/>
      <c r="AX25" s="39"/>
      <c r="AY25" s="39"/>
      <c r="AZ25" s="15"/>
      <c r="BA25" s="39"/>
      <c r="BB25" s="39"/>
      <c r="BC25" s="39"/>
      <c r="BD25" s="39"/>
      <c r="BE25" s="39"/>
      <c r="BF25" s="39"/>
      <c r="BG25" s="39"/>
      <c r="BH25" s="39"/>
      <c r="BI25" s="15"/>
    </row>
    <row r="26" spans="1:61" ht="45" x14ac:dyDescent="0.25">
      <c r="A26" s="76">
        <v>11</v>
      </c>
      <c r="B26" s="37" t="s">
        <v>11</v>
      </c>
      <c r="C26" s="3" t="s">
        <v>42</v>
      </c>
      <c r="D26" s="59">
        <v>6</v>
      </c>
      <c r="E26" s="59">
        <f>D26*G26</f>
        <v>42</v>
      </c>
      <c r="F26" s="59">
        <v>9.9</v>
      </c>
      <c r="G26" s="60">
        <v>7</v>
      </c>
      <c r="H26" s="38">
        <v>10</v>
      </c>
      <c r="I26" s="38">
        <v>8</v>
      </c>
      <c r="J26" s="38">
        <v>6</v>
      </c>
      <c r="K26" s="38">
        <v>8</v>
      </c>
      <c r="L26" s="38">
        <v>6</v>
      </c>
      <c r="M26" s="38">
        <v>9</v>
      </c>
      <c r="N26" s="38">
        <v>15</v>
      </c>
      <c r="O26" s="38">
        <v>20</v>
      </c>
      <c r="P26" s="15">
        <f t="shared" si="0"/>
        <v>1318.35</v>
      </c>
      <c r="Q26" s="38">
        <v>12</v>
      </c>
      <c r="R26" s="38">
        <v>10</v>
      </c>
      <c r="S26" s="38">
        <v>8</v>
      </c>
      <c r="T26" s="38">
        <v>10</v>
      </c>
      <c r="U26" s="38">
        <v>8</v>
      </c>
      <c r="V26" s="38">
        <v>10</v>
      </c>
      <c r="W26" s="38">
        <v>18</v>
      </c>
      <c r="X26" s="38">
        <v>20</v>
      </c>
      <c r="Y26" s="15">
        <f t="shared" si="1"/>
        <v>1041.1500000000001</v>
      </c>
      <c r="Z26" s="38">
        <v>12</v>
      </c>
      <c r="AA26" s="38">
        <v>10</v>
      </c>
      <c r="AB26" s="38">
        <v>8</v>
      </c>
      <c r="AC26" s="38">
        <v>10</v>
      </c>
      <c r="AD26" s="38">
        <v>8</v>
      </c>
      <c r="AE26" s="38">
        <v>11</v>
      </c>
      <c r="AF26" s="38">
        <v>18</v>
      </c>
      <c r="AG26" s="38">
        <v>20</v>
      </c>
      <c r="AH26" s="15">
        <f t="shared" si="2"/>
        <v>1035.75</v>
      </c>
      <c r="AI26" s="38">
        <v>10</v>
      </c>
      <c r="AJ26" s="38">
        <v>8</v>
      </c>
      <c r="AK26" s="38">
        <v>7</v>
      </c>
      <c r="AL26" s="38">
        <v>8</v>
      </c>
      <c r="AM26" s="38">
        <v>7</v>
      </c>
      <c r="AN26" s="38">
        <v>11</v>
      </c>
      <c r="AO26" s="38">
        <v>18</v>
      </c>
      <c r="AP26" s="38">
        <v>20</v>
      </c>
      <c r="AQ26" s="15">
        <f t="shared" si="3"/>
        <v>1208.2928571428572</v>
      </c>
      <c r="AR26" s="38">
        <v>12</v>
      </c>
      <c r="AS26" s="38">
        <v>10</v>
      </c>
      <c r="AT26" s="38">
        <v>8</v>
      </c>
      <c r="AU26" s="38">
        <v>10</v>
      </c>
      <c r="AV26" s="38">
        <v>8</v>
      </c>
      <c r="AW26" s="38">
        <v>11</v>
      </c>
      <c r="AX26" s="38">
        <v>18</v>
      </c>
      <c r="AY26" s="38">
        <v>20</v>
      </c>
      <c r="AZ26" s="15">
        <f t="shared" si="4"/>
        <v>1035.75</v>
      </c>
      <c r="BA26" s="38">
        <v>12</v>
      </c>
      <c r="BB26" s="38">
        <v>10</v>
      </c>
      <c r="BC26" s="38">
        <v>9</v>
      </c>
      <c r="BD26" s="38">
        <v>10</v>
      </c>
      <c r="BE26" s="38">
        <v>9</v>
      </c>
      <c r="BF26" s="38">
        <v>12</v>
      </c>
      <c r="BG26" s="38">
        <v>18</v>
      </c>
      <c r="BH26" s="38">
        <v>20</v>
      </c>
      <c r="BI26" s="15">
        <f t="shared" si="5"/>
        <v>981.75000000000011</v>
      </c>
    </row>
    <row r="27" spans="1:61" ht="45" x14ac:dyDescent="0.25">
      <c r="A27" s="77"/>
      <c r="B27" s="37"/>
      <c r="C27" s="3" t="s">
        <v>43</v>
      </c>
      <c r="D27" s="59"/>
      <c r="E27" s="59"/>
      <c r="F27" s="59"/>
      <c r="G27" s="61"/>
      <c r="H27" s="39"/>
      <c r="I27" s="39"/>
      <c r="J27" s="39"/>
      <c r="K27" s="39"/>
      <c r="L27" s="39"/>
      <c r="M27" s="39"/>
      <c r="N27" s="39"/>
      <c r="O27" s="39"/>
      <c r="P27" s="15"/>
      <c r="Q27" s="39"/>
      <c r="R27" s="39"/>
      <c r="S27" s="39"/>
      <c r="T27" s="39"/>
      <c r="U27" s="39"/>
      <c r="V27" s="39"/>
      <c r="W27" s="39"/>
      <c r="X27" s="39"/>
      <c r="Y27" s="15"/>
      <c r="Z27" s="39"/>
      <c r="AA27" s="39"/>
      <c r="AB27" s="39"/>
      <c r="AC27" s="39"/>
      <c r="AD27" s="39"/>
      <c r="AE27" s="39"/>
      <c r="AF27" s="39"/>
      <c r="AG27" s="39"/>
      <c r="AH27" s="15"/>
      <c r="AI27" s="39"/>
      <c r="AJ27" s="39"/>
      <c r="AK27" s="39"/>
      <c r="AL27" s="39"/>
      <c r="AM27" s="39"/>
      <c r="AN27" s="39"/>
      <c r="AO27" s="39"/>
      <c r="AP27" s="39"/>
      <c r="AQ27" s="15"/>
      <c r="AR27" s="39"/>
      <c r="AS27" s="39"/>
      <c r="AT27" s="39"/>
      <c r="AU27" s="39"/>
      <c r="AV27" s="39"/>
      <c r="AW27" s="39"/>
      <c r="AX27" s="39"/>
      <c r="AY27" s="39"/>
      <c r="AZ27" s="15"/>
      <c r="BA27" s="39"/>
      <c r="BB27" s="39"/>
      <c r="BC27" s="39"/>
      <c r="BD27" s="39"/>
      <c r="BE27" s="39"/>
      <c r="BF27" s="39"/>
      <c r="BG27" s="39"/>
      <c r="BH27" s="39"/>
      <c r="BI27" s="15"/>
    </row>
    <row r="28" spans="1:61" x14ac:dyDescent="0.25">
      <c r="A28" s="76">
        <v>12</v>
      </c>
      <c r="B28" s="37" t="s">
        <v>12</v>
      </c>
      <c r="C28" s="3" t="s">
        <v>44</v>
      </c>
      <c r="D28" s="59">
        <v>7</v>
      </c>
      <c r="E28" s="59">
        <f>D28*G28</f>
        <v>21</v>
      </c>
      <c r="F28" s="59">
        <v>5.4</v>
      </c>
      <c r="G28" s="60">
        <v>3</v>
      </c>
      <c r="H28" s="38">
        <v>12</v>
      </c>
      <c r="I28" s="38">
        <v>10</v>
      </c>
      <c r="J28" s="38">
        <v>7</v>
      </c>
      <c r="K28" s="38">
        <v>10</v>
      </c>
      <c r="L28" s="38">
        <v>7</v>
      </c>
      <c r="M28" s="38">
        <v>10</v>
      </c>
      <c r="N28" s="38">
        <v>15</v>
      </c>
      <c r="O28" s="38">
        <v>20</v>
      </c>
      <c r="P28" s="15">
        <f t="shared" si="0"/>
        <v>609.8142857142858</v>
      </c>
      <c r="Q28" s="38">
        <v>12</v>
      </c>
      <c r="R28" s="38">
        <v>10</v>
      </c>
      <c r="S28" s="38">
        <v>7</v>
      </c>
      <c r="T28" s="38">
        <v>10</v>
      </c>
      <c r="U28" s="38">
        <v>7</v>
      </c>
      <c r="V28" s="38">
        <v>11</v>
      </c>
      <c r="W28" s="38">
        <v>18</v>
      </c>
      <c r="X28" s="38">
        <v>20</v>
      </c>
      <c r="Y28" s="15">
        <f t="shared" si="1"/>
        <v>599.66883116883116</v>
      </c>
      <c r="Z28" s="38">
        <v>15</v>
      </c>
      <c r="AA28" s="38">
        <v>12</v>
      </c>
      <c r="AB28" s="38">
        <v>10</v>
      </c>
      <c r="AC28" s="38">
        <v>12</v>
      </c>
      <c r="AD28" s="38">
        <v>10</v>
      </c>
      <c r="AE28" s="38">
        <v>11</v>
      </c>
      <c r="AF28" s="38">
        <v>18</v>
      </c>
      <c r="AG28" s="38">
        <v>20</v>
      </c>
      <c r="AH28" s="15">
        <f t="shared" si="2"/>
        <v>475.85454545454553</v>
      </c>
      <c r="AI28" s="38">
        <v>12</v>
      </c>
      <c r="AJ28" s="38">
        <v>10</v>
      </c>
      <c r="AK28" s="38">
        <v>7</v>
      </c>
      <c r="AL28" s="38">
        <v>10</v>
      </c>
      <c r="AM28" s="38">
        <v>7</v>
      </c>
      <c r="AN28" s="38">
        <v>11</v>
      </c>
      <c r="AO28" s="38">
        <v>18</v>
      </c>
      <c r="AP28" s="38">
        <v>20</v>
      </c>
      <c r="AQ28" s="15">
        <f t="shared" si="3"/>
        <v>599.66883116883116</v>
      </c>
      <c r="AR28" s="38">
        <v>15</v>
      </c>
      <c r="AS28" s="38">
        <v>14</v>
      </c>
      <c r="AT28" s="38">
        <v>12</v>
      </c>
      <c r="AU28" s="38">
        <v>14</v>
      </c>
      <c r="AV28" s="38">
        <v>12</v>
      </c>
      <c r="AW28" s="38">
        <v>11</v>
      </c>
      <c r="AX28" s="38">
        <v>18</v>
      </c>
      <c r="AY28" s="38">
        <v>20</v>
      </c>
      <c r="AZ28" s="15">
        <f t="shared" si="4"/>
        <v>416.4545454545455</v>
      </c>
      <c r="BA28" s="38">
        <v>15</v>
      </c>
      <c r="BB28" s="38">
        <v>14</v>
      </c>
      <c r="BC28" s="38">
        <v>12</v>
      </c>
      <c r="BD28" s="38">
        <v>14</v>
      </c>
      <c r="BE28" s="38">
        <v>12</v>
      </c>
      <c r="BF28" s="38">
        <v>14</v>
      </c>
      <c r="BG28" s="38">
        <v>18</v>
      </c>
      <c r="BH28" s="38">
        <v>20</v>
      </c>
      <c r="BI28" s="15">
        <f t="shared" si="5"/>
        <v>410.14285714285717</v>
      </c>
    </row>
    <row r="29" spans="1:61" ht="30" x14ac:dyDescent="0.25">
      <c r="A29" s="77"/>
      <c r="B29" s="37"/>
      <c r="C29" s="3" t="s">
        <v>45</v>
      </c>
      <c r="D29" s="59"/>
      <c r="E29" s="59"/>
      <c r="F29" s="59"/>
      <c r="G29" s="61"/>
      <c r="H29" s="39"/>
      <c r="I29" s="39"/>
      <c r="J29" s="39"/>
      <c r="K29" s="39"/>
      <c r="L29" s="39"/>
      <c r="M29" s="39"/>
      <c r="N29" s="39"/>
      <c r="O29" s="39"/>
      <c r="P29" s="15"/>
      <c r="Q29" s="39"/>
      <c r="R29" s="39"/>
      <c r="S29" s="39"/>
      <c r="T29" s="39"/>
      <c r="U29" s="39"/>
      <c r="V29" s="39"/>
      <c r="W29" s="39"/>
      <c r="X29" s="39"/>
      <c r="Y29" s="15"/>
      <c r="Z29" s="39"/>
      <c r="AA29" s="39"/>
      <c r="AB29" s="39"/>
      <c r="AC29" s="39"/>
      <c r="AD29" s="39"/>
      <c r="AE29" s="39"/>
      <c r="AF29" s="39"/>
      <c r="AG29" s="39"/>
      <c r="AH29" s="15"/>
      <c r="AI29" s="39"/>
      <c r="AJ29" s="39"/>
      <c r="AK29" s="39"/>
      <c r="AL29" s="39"/>
      <c r="AM29" s="39"/>
      <c r="AN29" s="39"/>
      <c r="AO29" s="39"/>
      <c r="AP29" s="39"/>
      <c r="AQ29" s="15"/>
      <c r="AR29" s="39"/>
      <c r="AS29" s="39"/>
      <c r="AT29" s="39"/>
      <c r="AU29" s="39"/>
      <c r="AV29" s="39"/>
      <c r="AW29" s="39"/>
      <c r="AX29" s="39"/>
      <c r="AY29" s="39"/>
      <c r="AZ29" s="15"/>
      <c r="BA29" s="39"/>
      <c r="BB29" s="39"/>
      <c r="BC29" s="39"/>
      <c r="BD29" s="39"/>
      <c r="BE29" s="39"/>
      <c r="BF29" s="39"/>
      <c r="BG29" s="39"/>
      <c r="BH29" s="39"/>
      <c r="BI29" s="15"/>
    </row>
    <row r="30" spans="1:61" ht="30" x14ac:dyDescent="0.25">
      <c r="A30" s="76">
        <v>13</v>
      </c>
      <c r="B30" s="37" t="s">
        <v>15</v>
      </c>
      <c r="C30" s="3" t="s">
        <v>48</v>
      </c>
      <c r="D30" s="59">
        <v>5</v>
      </c>
      <c r="E30" s="59">
        <f>D30*G30</f>
        <v>35</v>
      </c>
      <c r="F30" s="59">
        <v>9.1</v>
      </c>
      <c r="G30" s="60">
        <v>7</v>
      </c>
      <c r="H30" s="38">
        <v>9</v>
      </c>
      <c r="I30" s="38">
        <v>7</v>
      </c>
      <c r="J30" s="38">
        <v>5</v>
      </c>
      <c r="K30" s="38">
        <v>7</v>
      </c>
      <c r="L30" s="38">
        <v>5</v>
      </c>
      <c r="M30" s="38">
        <v>8</v>
      </c>
      <c r="N30" s="38">
        <v>10</v>
      </c>
      <c r="O30" s="38">
        <v>12</v>
      </c>
      <c r="P30" s="15">
        <f t="shared" si="0"/>
        <v>1454.4833333333333</v>
      </c>
      <c r="Q30" s="38">
        <v>9</v>
      </c>
      <c r="R30" s="38">
        <v>8</v>
      </c>
      <c r="S30" s="38">
        <v>6</v>
      </c>
      <c r="T30" s="38">
        <v>8</v>
      </c>
      <c r="U30" s="38">
        <v>6</v>
      </c>
      <c r="V30" s="38">
        <v>8</v>
      </c>
      <c r="W30" s="38">
        <v>10</v>
      </c>
      <c r="X30" s="38">
        <v>12</v>
      </c>
      <c r="Y30" s="15">
        <f t="shared" si="1"/>
        <v>1277.0333333333333</v>
      </c>
      <c r="Z30" s="38">
        <v>9</v>
      </c>
      <c r="AA30" s="38">
        <v>8</v>
      </c>
      <c r="AB30" s="38">
        <v>6</v>
      </c>
      <c r="AC30" s="38">
        <v>8</v>
      </c>
      <c r="AD30" s="38">
        <v>6</v>
      </c>
      <c r="AE30" s="38">
        <v>8</v>
      </c>
      <c r="AF30" s="38">
        <v>12</v>
      </c>
      <c r="AG30" s="38">
        <v>12</v>
      </c>
      <c r="AH30" s="15">
        <f t="shared" si="2"/>
        <v>1258.8333333333333</v>
      </c>
      <c r="AI30" s="38">
        <v>9</v>
      </c>
      <c r="AJ30" s="38">
        <v>7</v>
      </c>
      <c r="AK30" s="38">
        <v>5</v>
      </c>
      <c r="AL30" s="38">
        <v>7</v>
      </c>
      <c r="AM30" s="38">
        <v>5</v>
      </c>
      <c r="AN30" s="38">
        <v>8</v>
      </c>
      <c r="AO30" s="38">
        <v>10</v>
      </c>
      <c r="AP30" s="38">
        <v>12</v>
      </c>
      <c r="AQ30" s="15">
        <f t="shared" si="3"/>
        <v>1454.4833333333333</v>
      </c>
      <c r="AR30" s="38">
        <v>9</v>
      </c>
      <c r="AS30" s="38">
        <v>8</v>
      </c>
      <c r="AT30" s="38">
        <v>6</v>
      </c>
      <c r="AU30" s="38">
        <v>8</v>
      </c>
      <c r="AV30" s="38">
        <v>6</v>
      </c>
      <c r="AW30" s="38">
        <v>8</v>
      </c>
      <c r="AX30" s="38">
        <v>12</v>
      </c>
      <c r="AY30" s="38">
        <v>12</v>
      </c>
      <c r="AZ30" s="15">
        <f t="shared" si="4"/>
        <v>1258.8333333333333</v>
      </c>
      <c r="BA30" s="38">
        <v>9</v>
      </c>
      <c r="BB30" s="38">
        <v>8</v>
      </c>
      <c r="BC30" s="38">
        <v>6</v>
      </c>
      <c r="BD30" s="38">
        <v>8</v>
      </c>
      <c r="BE30" s="38">
        <v>6</v>
      </c>
      <c r="BF30" s="38">
        <v>8</v>
      </c>
      <c r="BG30" s="38">
        <v>12</v>
      </c>
      <c r="BH30" s="38">
        <v>12</v>
      </c>
      <c r="BI30" s="15">
        <f t="shared" si="5"/>
        <v>1258.8333333333333</v>
      </c>
    </row>
    <row r="31" spans="1:61" ht="30" x14ac:dyDescent="0.25">
      <c r="A31" s="77"/>
      <c r="B31" s="37"/>
      <c r="C31" s="3" t="s">
        <v>49</v>
      </c>
      <c r="D31" s="59"/>
      <c r="E31" s="59"/>
      <c r="F31" s="59"/>
      <c r="G31" s="61"/>
      <c r="H31" s="39"/>
      <c r="I31" s="39"/>
      <c r="J31" s="39"/>
      <c r="K31" s="39"/>
      <c r="L31" s="39"/>
      <c r="M31" s="39"/>
      <c r="N31" s="39"/>
      <c r="O31" s="39"/>
      <c r="P31" s="15"/>
      <c r="Q31" s="39"/>
      <c r="R31" s="39"/>
      <c r="S31" s="39"/>
      <c r="T31" s="39"/>
      <c r="U31" s="39"/>
      <c r="V31" s="39"/>
      <c r="W31" s="39"/>
      <c r="X31" s="39"/>
      <c r="Y31" s="15"/>
      <c r="Z31" s="39"/>
      <c r="AA31" s="39"/>
      <c r="AB31" s="39"/>
      <c r="AC31" s="39"/>
      <c r="AD31" s="39"/>
      <c r="AE31" s="39"/>
      <c r="AF31" s="39"/>
      <c r="AG31" s="39"/>
      <c r="AH31" s="15"/>
      <c r="AI31" s="39"/>
      <c r="AJ31" s="39"/>
      <c r="AK31" s="39"/>
      <c r="AL31" s="39"/>
      <c r="AM31" s="39"/>
      <c r="AN31" s="39"/>
      <c r="AO31" s="39"/>
      <c r="AP31" s="39"/>
      <c r="AQ31" s="15"/>
      <c r="AR31" s="39"/>
      <c r="AS31" s="39"/>
      <c r="AT31" s="39"/>
      <c r="AU31" s="39"/>
      <c r="AV31" s="39"/>
      <c r="AW31" s="39"/>
      <c r="AX31" s="39"/>
      <c r="AY31" s="39"/>
      <c r="AZ31" s="15"/>
      <c r="BA31" s="39"/>
      <c r="BB31" s="39"/>
      <c r="BC31" s="39"/>
      <c r="BD31" s="39"/>
      <c r="BE31" s="39"/>
      <c r="BF31" s="39"/>
      <c r="BG31" s="39"/>
      <c r="BH31" s="39"/>
      <c r="BI31" s="15"/>
    </row>
    <row r="32" spans="1:61" ht="45" x14ac:dyDescent="0.25">
      <c r="A32" s="76">
        <v>14</v>
      </c>
      <c r="B32" s="37" t="s">
        <v>16</v>
      </c>
      <c r="C32" s="3" t="s">
        <v>68</v>
      </c>
      <c r="D32" s="59">
        <v>11</v>
      </c>
      <c r="E32" s="59">
        <f>D32*G32</f>
        <v>33</v>
      </c>
      <c r="F32" s="59">
        <v>8.4</v>
      </c>
      <c r="G32" s="60">
        <v>3</v>
      </c>
      <c r="H32" s="38">
        <v>16</v>
      </c>
      <c r="I32" s="38">
        <v>13</v>
      </c>
      <c r="J32" s="38">
        <v>11</v>
      </c>
      <c r="K32" s="38">
        <v>13</v>
      </c>
      <c r="L32" s="38">
        <v>11</v>
      </c>
      <c r="M32" s="38">
        <v>13</v>
      </c>
      <c r="N32" s="38">
        <v>20</v>
      </c>
      <c r="O32" s="38">
        <v>20</v>
      </c>
      <c r="P32" s="15">
        <f t="shared" si="0"/>
        <v>676.41293706293709</v>
      </c>
      <c r="Q32" s="38">
        <v>16</v>
      </c>
      <c r="R32" s="38">
        <v>13</v>
      </c>
      <c r="S32" s="38">
        <v>11</v>
      </c>
      <c r="T32" s="38">
        <v>13</v>
      </c>
      <c r="U32" s="38">
        <v>11</v>
      </c>
      <c r="V32" s="38">
        <v>13</v>
      </c>
      <c r="W32" s="38">
        <v>20</v>
      </c>
      <c r="X32" s="38">
        <v>20</v>
      </c>
      <c r="Y32" s="15">
        <f t="shared" si="1"/>
        <v>676.41293706293709</v>
      </c>
      <c r="Z32" s="38">
        <v>16</v>
      </c>
      <c r="AA32" s="38">
        <v>13</v>
      </c>
      <c r="AB32" s="38">
        <v>11</v>
      </c>
      <c r="AC32" s="38">
        <v>13</v>
      </c>
      <c r="AD32" s="38">
        <v>11</v>
      </c>
      <c r="AE32" s="38">
        <v>13</v>
      </c>
      <c r="AF32" s="38">
        <v>20</v>
      </c>
      <c r="AG32" s="38">
        <v>20</v>
      </c>
      <c r="AH32" s="15">
        <f t="shared" si="2"/>
        <v>676.41293706293709</v>
      </c>
      <c r="AI32" s="38">
        <v>16</v>
      </c>
      <c r="AJ32" s="38">
        <v>13</v>
      </c>
      <c r="AK32" s="38">
        <v>11</v>
      </c>
      <c r="AL32" s="38">
        <v>13</v>
      </c>
      <c r="AM32" s="38">
        <v>11</v>
      </c>
      <c r="AN32" s="38">
        <v>13</v>
      </c>
      <c r="AO32" s="38">
        <v>20</v>
      </c>
      <c r="AP32" s="38">
        <v>20</v>
      </c>
      <c r="AQ32" s="15">
        <f t="shared" si="3"/>
        <v>676.41293706293709</v>
      </c>
      <c r="AR32" s="38">
        <v>16</v>
      </c>
      <c r="AS32" s="38">
        <v>13</v>
      </c>
      <c r="AT32" s="38">
        <v>11</v>
      </c>
      <c r="AU32" s="38">
        <v>13</v>
      </c>
      <c r="AV32" s="38">
        <v>11</v>
      </c>
      <c r="AW32" s="38">
        <v>13</v>
      </c>
      <c r="AX32" s="38">
        <v>20</v>
      </c>
      <c r="AY32" s="38">
        <v>20</v>
      </c>
      <c r="AZ32" s="15">
        <f t="shared" si="4"/>
        <v>676.41293706293709</v>
      </c>
      <c r="BA32" s="38">
        <v>16</v>
      </c>
      <c r="BB32" s="38">
        <v>13</v>
      </c>
      <c r="BC32" s="38">
        <v>11</v>
      </c>
      <c r="BD32" s="38">
        <v>13</v>
      </c>
      <c r="BE32" s="38">
        <v>11</v>
      </c>
      <c r="BF32" s="38">
        <v>13</v>
      </c>
      <c r="BG32" s="38">
        <v>20</v>
      </c>
      <c r="BH32" s="38">
        <v>20</v>
      </c>
      <c r="BI32" s="15">
        <f t="shared" si="5"/>
        <v>676.41293706293709</v>
      </c>
    </row>
    <row r="33" spans="1:61" ht="45" x14ac:dyDescent="0.25">
      <c r="A33" s="77"/>
      <c r="B33" s="37"/>
      <c r="C33" s="3" t="s">
        <v>50</v>
      </c>
      <c r="D33" s="59"/>
      <c r="E33" s="59"/>
      <c r="F33" s="59"/>
      <c r="G33" s="61"/>
      <c r="H33" s="39"/>
      <c r="I33" s="39"/>
      <c r="J33" s="39"/>
      <c r="K33" s="39"/>
      <c r="L33" s="39"/>
      <c r="M33" s="39"/>
      <c r="N33" s="39"/>
      <c r="O33" s="39"/>
      <c r="P33" s="15"/>
      <c r="Q33" s="39"/>
      <c r="R33" s="39"/>
      <c r="S33" s="39"/>
      <c r="T33" s="39"/>
      <c r="U33" s="39"/>
      <c r="V33" s="39"/>
      <c r="W33" s="39"/>
      <c r="X33" s="39"/>
      <c r="Y33" s="15"/>
      <c r="Z33" s="39"/>
      <c r="AA33" s="39"/>
      <c r="AB33" s="39"/>
      <c r="AC33" s="39"/>
      <c r="AD33" s="39"/>
      <c r="AE33" s="39"/>
      <c r="AF33" s="39"/>
      <c r="AG33" s="39"/>
      <c r="AH33" s="15"/>
      <c r="AI33" s="39"/>
      <c r="AJ33" s="39"/>
      <c r="AK33" s="39"/>
      <c r="AL33" s="39"/>
      <c r="AM33" s="39"/>
      <c r="AN33" s="39"/>
      <c r="AO33" s="39"/>
      <c r="AP33" s="39"/>
      <c r="AQ33" s="15"/>
      <c r="AR33" s="39"/>
      <c r="AS33" s="39"/>
      <c r="AT33" s="39"/>
      <c r="AU33" s="39"/>
      <c r="AV33" s="39"/>
      <c r="AW33" s="39"/>
      <c r="AX33" s="39"/>
      <c r="AY33" s="39"/>
      <c r="AZ33" s="15"/>
      <c r="BA33" s="39"/>
      <c r="BB33" s="39"/>
      <c r="BC33" s="39"/>
      <c r="BD33" s="39"/>
      <c r="BE33" s="39"/>
      <c r="BF33" s="39"/>
      <c r="BG33" s="39"/>
      <c r="BH33" s="39"/>
      <c r="BI33" s="15"/>
    </row>
    <row r="34" spans="1:61" ht="30" x14ac:dyDescent="0.25">
      <c r="A34" s="76">
        <v>15</v>
      </c>
      <c r="B34" s="37" t="s">
        <v>53</v>
      </c>
      <c r="C34" s="3" t="s">
        <v>51</v>
      </c>
      <c r="D34" s="59">
        <v>8</v>
      </c>
      <c r="E34" s="59">
        <f>D34*G34</f>
        <v>16</v>
      </c>
      <c r="F34" s="59">
        <v>3.9</v>
      </c>
      <c r="G34" s="60">
        <v>2</v>
      </c>
      <c r="H34" s="38">
        <v>15</v>
      </c>
      <c r="I34" s="38">
        <v>12</v>
      </c>
      <c r="J34" s="38">
        <v>8</v>
      </c>
      <c r="K34" s="38">
        <v>12</v>
      </c>
      <c r="L34" s="38">
        <v>8</v>
      </c>
      <c r="M34" s="38">
        <v>12</v>
      </c>
      <c r="N34" s="38">
        <v>20</v>
      </c>
      <c r="O34" s="38">
        <v>20</v>
      </c>
      <c r="P34" s="15">
        <f t="shared" si="0"/>
        <v>374.4</v>
      </c>
      <c r="Q34" s="38">
        <v>15</v>
      </c>
      <c r="R34" s="38">
        <v>12</v>
      </c>
      <c r="S34" s="38">
        <v>8</v>
      </c>
      <c r="T34" s="38">
        <v>12</v>
      </c>
      <c r="U34" s="38">
        <v>8</v>
      </c>
      <c r="V34" s="38">
        <v>12</v>
      </c>
      <c r="W34" s="38">
        <v>20</v>
      </c>
      <c r="X34" s="38">
        <v>20</v>
      </c>
      <c r="Y34" s="15">
        <f t="shared" si="1"/>
        <v>374.4</v>
      </c>
      <c r="Z34" s="38">
        <v>15</v>
      </c>
      <c r="AA34" s="38">
        <v>12</v>
      </c>
      <c r="AB34" s="38">
        <v>10</v>
      </c>
      <c r="AC34" s="38">
        <v>12</v>
      </c>
      <c r="AD34" s="38">
        <v>10</v>
      </c>
      <c r="AE34" s="38">
        <v>12</v>
      </c>
      <c r="AF34" s="38">
        <v>20</v>
      </c>
      <c r="AG34" s="38">
        <v>20</v>
      </c>
      <c r="AH34" s="15">
        <f t="shared" si="2"/>
        <v>339.3</v>
      </c>
      <c r="AI34" s="38">
        <v>15</v>
      </c>
      <c r="AJ34" s="38">
        <v>12</v>
      </c>
      <c r="AK34" s="38">
        <v>8</v>
      </c>
      <c r="AL34" s="38">
        <v>12</v>
      </c>
      <c r="AM34" s="38">
        <v>8</v>
      </c>
      <c r="AN34" s="38">
        <v>12</v>
      </c>
      <c r="AO34" s="38">
        <v>20</v>
      </c>
      <c r="AP34" s="38">
        <v>20</v>
      </c>
      <c r="AQ34" s="15">
        <f t="shared" si="3"/>
        <v>374.4</v>
      </c>
      <c r="AR34" s="38">
        <v>15</v>
      </c>
      <c r="AS34" s="38">
        <v>12</v>
      </c>
      <c r="AT34" s="38">
        <v>10</v>
      </c>
      <c r="AU34" s="38">
        <v>12</v>
      </c>
      <c r="AV34" s="38">
        <v>10</v>
      </c>
      <c r="AW34" s="38">
        <v>12</v>
      </c>
      <c r="AX34" s="38">
        <v>20</v>
      </c>
      <c r="AY34" s="38">
        <v>20</v>
      </c>
      <c r="AZ34" s="15">
        <f t="shared" si="4"/>
        <v>339.3</v>
      </c>
      <c r="BA34" s="38">
        <v>15</v>
      </c>
      <c r="BB34" s="38">
        <v>12</v>
      </c>
      <c r="BC34" s="38">
        <v>10</v>
      </c>
      <c r="BD34" s="38">
        <v>12</v>
      </c>
      <c r="BE34" s="38">
        <v>10</v>
      </c>
      <c r="BF34" s="38">
        <v>12</v>
      </c>
      <c r="BG34" s="38">
        <v>20</v>
      </c>
      <c r="BH34" s="38">
        <v>20</v>
      </c>
      <c r="BI34" s="15">
        <f t="shared" si="5"/>
        <v>339.3</v>
      </c>
    </row>
    <row r="35" spans="1:61" ht="30" x14ac:dyDescent="0.25">
      <c r="A35" s="77"/>
      <c r="B35" s="37"/>
      <c r="C35" s="3" t="s">
        <v>52</v>
      </c>
      <c r="D35" s="59"/>
      <c r="E35" s="59"/>
      <c r="F35" s="59"/>
      <c r="G35" s="61"/>
      <c r="H35" s="39"/>
      <c r="I35" s="39"/>
      <c r="J35" s="39"/>
      <c r="K35" s="39"/>
      <c r="L35" s="39"/>
      <c r="M35" s="39"/>
      <c r="N35" s="39"/>
      <c r="O35" s="39"/>
      <c r="P35" s="15"/>
      <c r="Q35" s="39"/>
      <c r="R35" s="39"/>
      <c r="S35" s="39"/>
      <c r="T35" s="39"/>
      <c r="U35" s="39"/>
      <c r="V35" s="39"/>
      <c r="W35" s="39"/>
      <c r="X35" s="39"/>
      <c r="Y35" s="15"/>
      <c r="Z35" s="39"/>
      <c r="AA35" s="39"/>
      <c r="AB35" s="39"/>
      <c r="AC35" s="39"/>
      <c r="AD35" s="39"/>
      <c r="AE35" s="39"/>
      <c r="AF35" s="39"/>
      <c r="AG35" s="39"/>
      <c r="AH35" s="15"/>
      <c r="AI35" s="39"/>
      <c r="AJ35" s="39"/>
      <c r="AK35" s="39"/>
      <c r="AL35" s="39"/>
      <c r="AM35" s="39"/>
      <c r="AN35" s="39"/>
      <c r="AO35" s="39"/>
      <c r="AP35" s="39"/>
      <c r="AQ35" s="15"/>
      <c r="AR35" s="39"/>
      <c r="AS35" s="39"/>
      <c r="AT35" s="39"/>
      <c r="AU35" s="39"/>
      <c r="AV35" s="39"/>
      <c r="AW35" s="39"/>
      <c r="AX35" s="39"/>
      <c r="AY35" s="39"/>
      <c r="AZ35" s="15"/>
      <c r="BA35" s="39"/>
      <c r="BB35" s="39"/>
      <c r="BC35" s="39"/>
      <c r="BD35" s="39"/>
      <c r="BE35" s="39"/>
      <c r="BF35" s="39"/>
      <c r="BG35" s="39"/>
      <c r="BH35" s="39"/>
      <c r="BI35" s="15"/>
    </row>
    <row r="36" spans="1:61" x14ac:dyDescent="0.25">
      <c r="A36" s="76">
        <v>16</v>
      </c>
      <c r="B36" s="37" t="s">
        <v>17</v>
      </c>
      <c r="C36" s="3" t="s">
        <v>54</v>
      </c>
      <c r="D36" s="59">
        <v>6</v>
      </c>
      <c r="E36" s="59">
        <f>D36*G36</f>
        <v>18</v>
      </c>
      <c r="F36" s="59">
        <v>3.1</v>
      </c>
      <c r="G36" s="60">
        <v>3</v>
      </c>
      <c r="H36" s="38">
        <v>9</v>
      </c>
      <c r="I36" s="38">
        <v>7</v>
      </c>
      <c r="J36" s="38">
        <v>6</v>
      </c>
      <c r="K36" s="38">
        <v>7</v>
      </c>
      <c r="L36" s="38">
        <v>6</v>
      </c>
      <c r="M36" s="38">
        <v>10</v>
      </c>
      <c r="N36" s="38">
        <v>12</v>
      </c>
      <c r="O36" s="38">
        <v>15</v>
      </c>
      <c r="P36" s="15">
        <f t="shared" si="0"/>
        <v>444.33333333333337</v>
      </c>
      <c r="Q36" s="38">
        <v>9</v>
      </c>
      <c r="R36" s="38">
        <v>7</v>
      </c>
      <c r="S36" s="38">
        <v>6</v>
      </c>
      <c r="T36" s="38">
        <v>7</v>
      </c>
      <c r="U36" s="38">
        <v>6</v>
      </c>
      <c r="V36" s="38">
        <v>10</v>
      </c>
      <c r="W36" s="38">
        <v>15</v>
      </c>
      <c r="X36" s="38">
        <v>15</v>
      </c>
      <c r="Y36" s="15">
        <f t="shared" si="1"/>
        <v>438.13333333333338</v>
      </c>
      <c r="Z36" s="38">
        <v>10</v>
      </c>
      <c r="AA36" s="38">
        <v>8</v>
      </c>
      <c r="AB36" s="38">
        <v>7</v>
      </c>
      <c r="AC36" s="38">
        <v>8</v>
      </c>
      <c r="AD36" s="38">
        <v>7</v>
      </c>
      <c r="AE36" s="38">
        <v>11</v>
      </c>
      <c r="AF36" s="38">
        <v>15</v>
      </c>
      <c r="AG36" s="38">
        <v>15</v>
      </c>
      <c r="AH36" s="15">
        <f t="shared" si="2"/>
        <v>385.58766233766238</v>
      </c>
      <c r="AI36" s="38">
        <v>9</v>
      </c>
      <c r="AJ36" s="38">
        <v>7</v>
      </c>
      <c r="AK36" s="38">
        <v>6</v>
      </c>
      <c r="AL36" s="38">
        <v>7</v>
      </c>
      <c r="AM36" s="38">
        <v>6</v>
      </c>
      <c r="AN36" s="38">
        <v>10</v>
      </c>
      <c r="AO36" s="38">
        <v>15</v>
      </c>
      <c r="AP36" s="38">
        <v>15</v>
      </c>
      <c r="AQ36" s="15">
        <f t="shared" si="3"/>
        <v>438.13333333333338</v>
      </c>
      <c r="AR36" s="38">
        <v>10</v>
      </c>
      <c r="AS36" s="38">
        <v>8</v>
      </c>
      <c r="AT36" s="38">
        <v>7</v>
      </c>
      <c r="AU36" s="38">
        <v>8</v>
      </c>
      <c r="AV36" s="38">
        <v>7</v>
      </c>
      <c r="AW36" s="38">
        <v>11</v>
      </c>
      <c r="AX36" s="38">
        <v>15</v>
      </c>
      <c r="AY36" s="38">
        <v>15</v>
      </c>
      <c r="AZ36" s="15">
        <f t="shared" si="4"/>
        <v>385.58766233766238</v>
      </c>
      <c r="BA36" s="38">
        <v>10</v>
      </c>
      <c r="BB36" s="38">
        <v>8</v>
      </c>
      <c r="BC36" s="38">
        <v>7</v>
      </c>
      <c r="BD36" s="38">
        <v>8</v>
      </c>
      <c r="BE36" s="38">
        <v>7</v>
      </c>
      <c r="BF36" s="38">
        <v>11</v>
      </c>
      <c r="BG36" s="38">
        <v>15</v>
      </c>
      <c r="BH36" s="38">
        <v>15</v>
      </c>
      <c r="BI36" s="15">
        <f t="shared" si="5"/>
        <v>385.58766233766238</v>
      </c>
    </row>
    <row r="37" spans="1:61" ht="30" x14ac:dyDescent="0.25">
      <c r="A37" s="77"/>
      <c r="B37" s="37"/>
      <c r="C37" s="3" t="s">
        <v>55</v>
      </c>
      <c r="D37" s="59"/>
      <c r="E37" s="59"/>
      <c r="F37" s="59"/>
      <c r="G37" s="61"/>
      <c r="H37" s="39"/>
      <c r="I37" s="39"/>
      <c r="J37" s="39"/>
      <c r="K37" s="39"/>
      <c r="L37" s="39"/>
      <c r="M37" s="39"/>
      <c r="N37" s="39"/>
      <c r="O37" s="39"/>
      <c r="P37" s="15"/>
      <c r="Q37" s="39"/>
      <c r="R37" s="39"/>
      <c r="S37" s="39"/>
      <c r="T37" s="39"/>
      <c r="U37" s="39"/>
      <c r="V37" s="39"/>
      <c r="W37" s="39"/>
      <c r="X37" s="39"/>
      <c r="Y37" s="15"/>
      <c r="Z37" s="39"/>
      <c r="AA37" s="39"/>
      <c r="AB37" s="39"/>
      <c r="AC37" s="39"/>
      <c r="AD37" s="39"/>
      <c r="AE37" s="39"/>
      <c r="AF37" s="39"/>
      <c r="AG37" s="39"/>
      <c r="AH37" s="15"/>
      <c r="AI37" s="39"/>
      <c r="AJ37" s="39"/>
      <c r="AK37" s="39"/>
      <c r="AL37" s="39"/>
      <c r="AM37" s="39"/>
      <c r="AN37" s="39"/>
      <c r="AO37" s="39"/>
      <c r="AP37" s="39"/>
      <c r="AQ37" s="15"/>
      <c r="AR37" s="39"/>
      <c r="AS37" s="39"/>
      <c r="AT37" s="39"/>
      <c r="AU37" s="39"/>
      <c r="AV37" s="39"/>
      <c r="AW37" s="39"/>
      <c r="AX37" s="39"/>
      <c r="AY37" s="39"/>
      <c r="AZ37" s="15"/>
      <c r="BA37" s="39"/>
      <c r="BB37" s="39"/>
      <c r="BC37" s="39"/>
      <c r="BD37" s="39"/>
      <c r="BE37" s="39"/>
      <c r="BF37" s="39"/>
      <c r="BG37" s="39"/>
      <c r="BH37" s="39"/>
      <c r="BI37" s="15"/>
    </row>
    <row r="38" spans="1:61" x14ac:dyDescent="0.25">
      <c r="A38" s="76">
        <v>17</v>
      </c>
      <c r="B38" s="37" t="s">
        <v>18</v>
      </c>
      <c r="C38" s="3" t="s">
        <v>56</v>
      </c>
      <c r="D38" s="59">
        <v>5</v>
      </c>
      <c r="E38" s="59">
        <f>D38*G38</f>
        <v>15</v>
      </c>
      <c r="F38" s="59">
        <v>3.4</v>
      </c>
      <c r="G38" s="60">
        <v>3</v>
      </c>
      <c r="H38" s="38">
        <v>9</v>
      </c>
      <c r="I38" s="38">
        <v>7</v>
      </c>
      <c r="J38" s="38">
        <v>5</v>
      </c>
      <c r="K38" s="38">
        <v>7</v>
      </c>
      <c r="L38" s="38">
        <v>5</v>
      </c>
      <c r="M38" s="38">
        <v>8</v>
      </c>
      <c r="N38" s="38">
        <v>12</v>
      </c>
      <c r="O38" s="38">
        <v>15</v>
      </c>
      <c r="P38" s="15">
        <f t="shared" si="0"/>
        <v>533.23333333333335</v>
      </c>
      <c r="Q38" s="38">
        <v>9</v>
      </c>
      <c r="R38" s="38">
        <v>8</v>
      </c>
      <c r="S38" s="38">
        <v>7</v>
      </c>
      <c r="T38" s="38">
        <v>8</v>
      </c>
      <c r="U38" s="38">
        <v>7</v>
      </c>
      <c r="V38" s="38">
        <v>10</v>
      </c>
      <c r="W38" s="38">
        <v>12</v>
      </c>
      <c r="X38" s="38">
        <v>15</v>
      </c>
      <c r="Y38" s="15">
        <f t="shared" si="1"/>
        <v>432.6904761904762</v>
      </c>
      <c r="Z38" s="38">
        <v>9</v>
      </c>
      <c r="AA38" s="38">
        <v>8</v>
      </c>
      <c r="AB38" s="38">
        <v>7</v>
      </c>
      <c r="AC38" s="38">
        <v>8</v>
      </c>
      <c r="AD38" s="38">
        <v>7</v>
      </c>
      <c r="AE38" s="38">
        <v>10</v>
      </c>
      <c r="AF38" s="38">
        <v>12</v>
      </c>
      <c r="AG38" s="38">
        <v>15</v>
      </c>
      <c r="AH38" s="15">
        <f t="shared" si="2"/>
        <v>432.6904761904762</v>
      </c>
      <c r="AI38" s="38">
        <v>9</v>
      </c>
      <c r="AJ38" s="38">
        <v>7</v>
      </c>
      <c r="AK38" s="38">
        <v>5</v>
      </c>
      <c r="AL38" s="38">
        <v>7</v>
      </c>
      <c r="AM38" s="38">
        <v>5</v>
      </c>
      <c r="AN38" s="38">
        <v>8</v>
      </c>
      <c r="AO38" s="38">
        <v>12</v>
      </c>
      <c r="AP38" s="38">
        <v>15</v>
      </c>
      <c r="AQ38" s="15">
        <f t="shared" si="3"/>
        <v>533.23333333333335</v>
      </c>
      <c r="AR38" s="38">
        <v>9</v>
      </c>
      <c r="AS38" s="38">
        <v>8</v>
      </c>
      <c r="AT38" s="38">
        <v>7</v>
      </c>
      <c r="AU38" s="38">
        <v>8</v>
      </c>
      <c r="AV38" s="38">
        <v>7</v>
      </c>
      <c r="AW38" s="38">
        <v>10</v>
      </c>
      <c r="AX38" s="38">
        <v>12</v>
      </c>
      <c r="AY38" s="38">
        <v>15</v>
      </c>
      <c r="AZ38" s="15">
        <f t="shared" si="4"/>
        <v>432.6904761904762</v>
      </c>
      <c r="BA38" s="38">
        <v>9</v>
      </c>
      <c r="BB38" s="38">
        <v>8</v>
      </c>
      <c r="BC38" s="38">
        <v>7</v>
      </c>
      <c r="BD38" s="38">
        <v>8</v>
      </c>
      <c r="BE38" s="38">
        <v>7</v>
      </c>
      <c r="BF38" s="38">
        <v>10</v>
      </c>
      <c r="BG38" s="38">
        <v>12</v>
      </c>
      <c r="BH38" s="38">
        <v>15</v>
      </c>
      <c r="BI38" s="15">
        <f t="shared" si="5"/>
        <v>432.6904761904762</v>
      </c>
    </row>
    <row r="39" spans="1:61" ht="30" x14ac:dyDescent="0.25">
      <c r="A39" s="77"/>
      <c r="B39" s="37"/>
      <c r="C39" s="3" t="s">
        <v>57</v>
      </c>
      <c r="D39" s="59"/>
      <c r="E39" s="59"/>
      <c r="F39" s="59"/>
      <c r="G39" s="61"/>
      <c r="H39" s="39"/>
      <c r="I39" s="39"/>
      <c r="J39" s="39"/>
      <c r="K39" s="39"/>
      <c r="L39" s="39"/>
      <c r="M39" s="39"/>
      <c r="N39" s="39"/>
      <c r="O39" s="39"/>
      <c r="P39" s="15"/>
      <c r="Q39" s="39"/>
      <c r="R39" s="39"/>
      <c r="S39" s="39"/>
      <c r="T39" s="39"/>
      <c r="U39" s="39"/>
      <c r="V39" s="39"/>
      <c r="W39" s="39"/>
      <c r="X39" s="39"/>
      <c r="Y39" s="15"/>
      <c r="Z39" s="39"/>
      <c r="AA39" s="39"/>
      <c r="AB39" s="39"/>
      <c r="AC39" s="39"/>
      <c r="AD39" s="39"/>
      <c r="AE39" s="39"/>
      <c r="AF39" s="39"/>
      <c r="AG39" s="39"/>
      <c r="AH39" s="15"/>
      <c r="AI39" s="39"/>
      <c r="AJ39" s="39"/>
      <c r="AK39" s="39"/>
      <c r="AL39" s="39"/>
      <c r="AM39" s="39"/>
      <c r="AN39" s="39"/>
      <c r="AO39" s="39"/>
      <c r="AP39" s="39"/>
      <c r="AQ39" s="15"/>
      <c r="AR39" s="39"/>
      <c r="AS39" s="39"/>
      <c r="AT39" s="39"/>
      <c r="AU39" s="39"/>
      <c r="AV39" s="39"/>
      <c r="AW39" s="39"/>
      <c r="AX39" s="39"/>
      <c r="AY39" s="39"/>
      <c r="AZ39" s="15"/>
      <c r="BA39" s="39"/>
      <c r="BB39" s="39"/>
      <c r="BC39" s="39"/>
      <c r="BD39" s="39"/>
      <c r="BE39" s="39"/>
      <c r="BF39" s="39"/>
      <c r="BG39" s="39"/>
      <c r="BH39" s="39"/>
      <c r="BI39" s="15"/>
    </row>
    <row r="40" spans="1:61" ht="36" x14ac:dyDescent="0.25">
      <c r="A40" s="76">
        <v>18</v>
      </c>
      <c r="B40" s="78" t="s">
        <v>69</v>
      </c>
      <c r="C40" s="4" t="s">
        <v>71</v>
      </c>
      <c r="D40" s="59">
        <v>12</v>
      </c>
      <c r="E40" s="59">
        <f>D40*G40</f>
        <v>120</v>
      </c>
      <c r="F40" s="81">
        <v>29.7</v>
      </c>
      <c r="G40" s="60">
        <v>10</v>
      </c>
      <c r="H40" s="38">
        <v>16</v>
      </c>
      <c r="I40" s="38">
        <v>15</v>
      </c>
      <c r="J40" s="38">
        <v>12</v>
      </c>
      <c r="K40" s="38">
        <v>15</v>
      </c>
      <c r="L40" s="38">
        <v>12</v>
      </c>
      <c r="M40" s="38">
        <v>15</v>
      </c>
      <c r="N40" s="38">
        <v>20</v>
      </c>
      <c r="O40" s="38">
        <v>20</v>
      </c>
      <c r="P40" s="15">
        <f t="shared" si="0"/>
        <v>2164.3874999999998</v>
      </c>
      <c r="Q40" s="38">
        <v>16</v>
      </c>
      <c r="R40" s="38">
        <v>15</v>
      </c>
      <c r="S40" s="38">
        <v>12</v>
      </c>
      <c r="T40" s="38">
        <v>15</v>
      </c>
      <c r="U40" s="38">
        <v>12</v>
      </c>
      <c r="V40" s="38">
        <v>18</v>
      </c>
      <c r="W40" s="38">
        <v>20</v>
      </c>
      <c r="X40" s="38">
        <v>20</v>
      </c>
      <c r="Y40" s="15">
        <f t="shared" si="1"/>
        <v>2144.5874999999996</v>
      </c>
      <c r="Z40" s="38">
        <v>16</v>
      </c>
      <c r="AA40" s="38">
        <v>15</v>
      </c>
      <c r="AB40" s="38">
        <v>15</v>
      </c>
      <c r="AC40" s="38">
        <v>15</v>
      </c>
      <c r="AD40" s="38">
        <v>15</v>
      </c>
      <c r="AE40" s="38">
        <v>18</v>
      </c>
      <c r="AF40" s="38">
        <v>20</v>
      </c>
      <c r="AG40" s="38">
        <v>20</v>
      </c>
      <c r="AH40" s="15">
        <f t="shared" si="2"/>
        <v>1966.3874999999998</v>
      </c>
      <c r="AI40" s="38">
        <v>16</v>
      </c>
      <c r="AJ40" s="38">
        <v>15</v>
      </c>
      <c r="AK40" s="38">
        <v>12</v>
      </c>
      <c r="AL40" s="38">
        <v>15</v>
      </c>
      <c r="AM40" s="38">
        <v>12</v>
      </c>
      <c r="AN40" s="38">
        <v>18</v>
      </c>
      <c r="AO40" s="38">
        <v>20</v>
      </c>
      <c r="AP40" s="38">
        <v>20</v>
      </c>
      <c r="AQ40" s="15">
        <f t="shared" si="3"/>
        <v>2144.5874999999996</v>
      </c>
      <c r="AR40" s="38">
        <v>16</v>
      </c>
      <c r="AS40" s="38">
        <v>15</v>
      </c>
      <c r="AT40" s="38">
        <v>15</v>
      </c>
      <c r="AU40" s="38">
        <v>15</v>
      </c>
      <c r="AV40" s="38">
        <v>15</v>
      </c>
      <c r="AW40" s="38">
        <v>18</v>
      </c>
      <c r="AX40" s="38">
        <v>20</v>
      </c>
      <c r="AY40" s="38">
        <v>20</v>
      </c>
      <c r="AZ40" s="15">
        <f t="shared" si="4"/>
        <v>1966.3874999999998</v>
      </c>
      <c r="BA40" s="38">
        <v>16</v>
      </c>
      <c r="BB40" s="38">
        <v>15</v>
      </c>
      <c r="BC40" s="38">
        <v>15</v>
      </c>
      <c r="BD40" s="38">
        <v>15</v>
      </c>
      <c r="BE40" s="38">
        <v>15</v>
      </c>
      <c r="BF40" s="38">
        <v>18</v>
      </c>
      <c r="BG40" s="38">
        <v>20</v>
      </c>
      <c r="BH40" s="38">
        <v>20</v>
      </c>
      <c r="BI40" s="15">
        <f t="shared" si="5"/>
        <v>1966.3874999999998</v>
      </c>
    </row>
    <row r="41" spans="1:61" ht="36.75" thickBot="1" x14ac:dyDescent="0.3">
      <c r="A41" s="77"/>
      <c r="B41" s="79"/>
      <c r="C41" s="5" t="s">
        <v>70</v>
      </c>
      <c r="D41" s="80"/>
      <c r="E41" s="59"/>
      <c r="F41" s="82"/>
      <c r="G41" s="83"/>
      <c r="H41" s="39"/>
      <c r="I41" s="39"/>
      <c r="J41" s="39"/>
      <c r="K41" s="39"/>
      <c r="L41" s="39"/>
      <c r="M41" s="39"/>
      <c r="N41" s="39"/>
      <c r="O41" s="39"/>
      <c r="P41" s="15"/>
      <c r="Q41" s="39"/>
      <c r="R41" s="39"/>
      <c r="S41" s="39"/>
      <c r="T41" s="39"/>
      <c r="U41" s="39"/>
      <c r="V41" s="39"/>
      <c r="W41" s="39"/>
      <c r="X41" s="39"/>
      <c r="Y41" s="15"/>
      <c r="Z41" s="39"/>
      <c r="AA41" s="39"/>
      <c r="AB41" s="39"/>
      <c r="AC41" s="39"/>
      <c r="AD41" s="39"/>
      <c r="AE41" s="39"/>
      <c r="AF41" s="39"/>
      <c r="AG41" s="39"/>
      <c r="AH41" s="15"/>
      <c r="AI41" s="39"/>
      <c r="AJ41" s="39"/>
      <c r="AK41" s="39"/>
      <c r="AL41" s="39"/>
      <c r="AM41" s="39"/>
      <c r="AN41" s="39"/>
      <c r="AO41" s="39"/>
      <c r="AP41" s="39"/>
      <c r="AQ41" s="15"/>
      <c r="AR41" s="39"/>
      <c r="AS41" s="39"/>
      <c r="AT41" s="39"/>
      <c r="AU41" s="39"/>
      <c r="AV41" s="39"/>
      <c r="AW41" s="39"/>
      <c r="AX41" s="39"/>
      <c r="AY41" s="39"/>
      <c r="AZ41" s="15"/>
      <c r="BA41" s="39"/>
      <c r="BB41" s="39"/>
      <c r="BC41" s="39"/>
      <c r="BD41" s="39"/>
      <c r="BE41" s="39"/>
      <c r="BF41" s="39"/>
      <c r="BG41" s="39"/>
      <c r="BH41" s="39"/>
      <c r="BI41" s="15"/>
    </row>
    <row r="42" spans="1:61" ht="72" x14ac:dyDescent="0.25">
      <c r="A42" s="76">
        <v>19</v>
      </c>
      <c r="B42" s="84" t="s">
        <v>75</v>
      </c>
      <c r="C42" s="9" t="s">
        <v>76</v>
      </c>
      <c r="D42" s="86">
        <v>6</v>
      </c>
      <c r="E42" s="59">
        <f>D42*G42</f>
        <v>108</v>
      </c>
      <c r="F42" s="88">
        <v>24.4</v>
      </c>
      <c r="G42" s="60">
        <v>18</v>
      </c>
      <c r="H42" s="38">
        <v>10</v>
      </c>
      <c r="I42" s="38">
        <v>8</v>
      </c>
      <c r="J42" s="38">
        <v>6</v>
      </c>
      <c r="K42" s="38">
        <v>8</v>
      </c>
      <c r="L42" s="38">
        <v>6</v>
      </c>
      <c r="M42" s="38">
        <v>9</v>
      </c>
      <c r="N42" s="38">
        <v>18</v>
      </c>
      <c r="O42" s="38">
        <v>20</v>
      </c>
      <c r="P42" s="15">
        <f t="shared" si="0"/>
        <v>3216.7333333333336</v>
      </c>
      <c r="Q42" s="38">
        <v>12</v>
      </c>
      <c r="R42" s="38">
        <v>10</v>
      </c>
      <c r="S42" s="38">
        <v>8</v>
      </c>
      <c r="T42" s="38">
        <v>10</v>
      </c>
      <c r="U42" s="38">
        <v>8</v>
      </c>
      <c r="V42" s="38">
        <v>11</v>
      </c>
      <c r="W42" s="38">
        <v>18</v>
      </c>
      <c r="X42" s="38">
        <v>20</v>
      </c>
      <c r="Y42" s="15">
        <f t="shared" si="1"/>
        <v>2552.7575757575755</v>
      </c>
      <c r="Z42" s="38">
        <v>12</v>
      </c>
      <c r="AA42" s="38">
        <v>10</v>
      </c>
      <c r="AB42" s="38">
        <v>8</v>
      </c>
      <c r="AC42" s="38">
        <v>12</v>
      </c>
      <c r="AD42" s="38">
        <v>8</v>
      </c>
      <c r="AE42" s="38">
        <v>11</v>
      </c>
      <c r="AF42" s="38">
        <v>18</v>
      </c>
      <c r="AG42" s="38">
        <v>20</v>
      </c>
      <c r="AH42" s="15">
        <f t="shared" si="2"/>
        <v>2406.3575757575759</v>
      </c>
      <c r="AI42" s="38">
        <v>10</v>
      </c>
      <c r="AJ42" s="38">
        <v>9</v>
      </c>
      <c r="AK42" s="38">
        <v>8</v>
      </c>
      <c r="AL42" s="38">
        <v>9</v>
      </c>
      <c r="AM42" s="38">
        <v>8</v>
      </c>
      <c r="AN42" s="38">
        <v>11</v>
      </c>
      <c r="AO42" s="38">
        <v>18</v>
      </c>
      <c r="AP42" s="38">
        <v>20</v>
      </c>
      <c r="AQ42" s="15">
        <f t="shared" si="3"/>
        <v>2678.8242424242426</v>
      </c>
      <c r="AR42" s="38">
        <v>12</v>
      </c>
      <c r="AS42" s="38">
        <v>11</v>
      </c>
      <c r="AT42" s="38">
        <v>10</v>
      </c>
      <c r="AU42" s="38">
        <v>11</v>
      </c>
      <c r="AV42" s="38">
        <v>10</v>
      </c>
      <c r="AW42" s="38">
        <v>12</v>
      </c>
      <c r="AX42" s="38">
        <v>20</v>
      </c>
      <c r="AY42" s="38">
        <v>20</v>
      </c>
      <c r="AZ42" s="15">
        <f t="shared" si="4"/>
        <v>2212.6363636363635</v>
      </c>
      <c r="BA42" s="38">
        <v>12</v>
      </c>
      <c r="BB42" s="38">
        <v>11</v>
      </c>
      <c r="BC42" s="38">
        <v>10</v>
      </c>
      <c r="BD42" s="38">
        <v>11</v>
      </c>
      <c r="BE42" s="38">
        <v>10</v>
      </c>
      <c r="BF42" s="38">
        <v>12</v>
      </c>
      <c r="BG42" s="38">
        <v>20</v>
      </c>
      <c r="BH42" s="38">
        <v>20</v>
      </c>
      <c r="BI42" s="15">
        <f t="shared" si="5"/>
        <v>2212.6363636363635</v>
      </c>
    </row>
    <row r="43" spans="1:61" ht="72" x14ac:dyDescent="0.25">
      <c r="A43" s="77"/>
      <c r="B43" s="85"/>
      <c r="C43" s="10" t="s">
        <v>77</v>
      </c>
      <c r="D43" s="87"/>
      <c r="E43" s="59"/>
      <c r="F43" s="89"/>
      <c r="G43" s="61"/>
      <c r="H43" s="39"/>
      <c r="I43" s="39"/>
      <c r="J43" s="39"/>
      <c r="K43" s="39"/>
      <c r="L43" s="39"/>
      <c r="M43" s="39"/>
      <c r="N43" s="39"/>
      <c r="O43" s="39"/>
      <c r="P43" s="15"/>
      <c r="Q43" s="39"/>
      <c r="R43" s="39"/>
      <c r="S43" s="39"/>
      <c r="T43" s="39"/>
      <c r="U43" s="39"/>
      <c r="V43" s="39"/>
      <c r="W43" s="39"/>
      <c r="X43" s="39"/>
      <c r="Y43" s="15"/>
      <c r="Z43" s="39"/>
      <c r="AA43" s="39"/>
      <c r="AB43" s="39"/>
      <c r="AC43" s="39"/>
      <c r="AD43" s="39"/>
      <c r="AE43" s="39"/>
      <c r="AF43" s="39"/>
      <c r="AG43" s="39"/>
      <c r="AH43" s="15"/>
      <c r="AI43" s="39"/>
      <c r="AJ43" s="39"/>
      <c r="AK43" s="39"/>
      <c r="AL43" s="39"/>
      <c r="AM43" s="39"/>
      <c r="AN43" s="39"/>
      <c r="AO43" s="39"/>
      <c r="AP43" s="39"/>
      <c r="AQ43" s="15"/>
      <c r="AR43" s="39"/>
      <c r="AS43" s="39"/>
      <c r="AT43" s="39"/>
      <c r="AU43" s="39"/>
      <c r="AV43" s="39"/>
      <c r="AW43" s="39"/>
      <c r="AX43" s="39"/>
      <c r="AY43" s="39"/>
      <c r="AZ43" s="15"/>
      <c r="BA43" s="39"/>
      <c r="BB43" s="39"/>
      <c r="BC43" s="39"/>
      <c r="BD43" s="39"/>
      <c r="BE43" s="39"/>
      <c r="BF43" s="39"/>
      <c r="BG43" s="39"/>
      <c r="BH43" s="39"/>
      <c r="BI43" s="15"/>
    </row>
    <row r="44" spans="1:61" ht="54" x14ac:dyDescent="0.25">
      <c r="A44" s="76">
        <v>20</v>
      </c>
      <c r="B44" s="84" t="s">
        <v>78</v>
      </c>
      <c r="C44" s="9" t="s">
        <v>79</v>
      </c>
      <c r="D44" s="86">
        <v>5</v>
      </c>
      <c r="E44" s="59">
        <f>D44*G44</f>
        <v>85</v>
      </c>
      <c r="F44" s="88">
        <v>18.2</v>
      </c>
      <c r="G44" s="60">
        <v>17</v>
      </c>
      <c r="H44" s="38">
        <v>9</v>
      </c>
      <c r="I44" s="38">
        <v>7</v>
      </c>
      <c r="J44" s="38">
        <v>5</v>
      </c>
      <c r="K44" s="38">
        <v>7</v>
      </c>
      <c r="L44" s="38">
        <v>5</v>
      </c>
      <c r="M44" s="38">
        <v>8</v>
      </c>
      <c r="N44" s="38">
        <v>15</v>
      </c>
      <c r="O44" s="38">
        <v>15</v>
      </c>
      <c r="P44" s="15">
        <f t="shared" si="0"/>
        <v>2817.9666666666667</v>
      </c>
      <c r="Q44" s="38">
        <v>9</v>
      </c>
      <c r="R44" s="38">
        <v>8</v>
      </c>
      <c r="S44" s="38">
        <v>7</v>
      </c>
      <c r="T44" s="38">
        <v>8</v>
      </c>
      <c r="U44" s="38">
        <v>7</v>
      </c>
      <c r="V44" s="38">
        <v>10</v>
      </c>
      <c r="W44" s="38">
        <v>15</v>
      </c>
      <c r="X44" s="38">
        <v>15</v>
      </c>
      <c r="Y44" s="15">
        <f t="shared" si="1"/>
        <v>2279.7666666666664</v>
      </c>
      <c r="Z44" s="38">
        <v>9</v>
      </c>
      <c r="AA44" s="38">
        <v>8</v>
      </c>
      <c r="AB44" s="38">
        <v>7</v>
      </c>
      <c r="AC44" s="38">
        <v>8</v>
      </c>
      <c r="AD44" s="38">
        <v>7</v>
      </c>
      <c r="AE44" s="38">
        <v>10</v>
      </c>
      <c r="AF44" s="38">
        <v>15</v>
      </c>
      <c r="AG44" s="38">
        <v>15</v>
      </c>
      <c r="AH44" s="15">
        <f t="shared" si="2"/>
        <v>2279.7666666666664</v>
      </c>
      <c r="AI44" s="38">
        <v>9</v>
      </c>
      <c r="AJ44" s="38">
        <v>7</v>
      </c>
      <c r="AK44" s="38">
        <v>6</v>
      </c>
      <c r="AL44" s="38">
        <v>7</v>
      </c>
      <c r="AM44" s="38">
        <v>6</v>
      </c>
      <c r="AN44" s="38">
        <v>8</v>
      </c>
      <c r="AO44" s="38">
        <v>15</v>
      </c>
      <c r="AP44" s="38">
        <v>15</v>
      </c>
      <c r="AQ44" s="15">
        <f t="shared" si="3"/>
        <v>2599.5666666666666</v>
      </c>
      <c r="AR44" s="38">
        <v>9</v>
      </c>
      <c r="AS44" s="38">
        <v>8</v>
      </c>
      <c r="AT44" s="38">
        <v>7</v>
      </c>
      <c r="AU44" s="38">
        <v>8</v>
      </c>
      <c r="AV44" s="38">
        <v>7</v>
      </c>
      <c r="AW44" s="38">
        <v>10</v>
      </c>
      <c r="AX44" s="38">
        <v>15</v>
      </c>
      <c r="AY44" s="38">
        <v>15</v>
      </c>
      <c r="AZ44" s="15">
        <f t="shared" si="4"/>
        <v>2279.7666666666664</v>
      </c>
      <c r="BA44" s="38">
        <v>9</v>
      </c>
      <c r="BB44" s="38">
        <v>8</v>
      </c>
      <c r="BC44" s="38">
        <v>7</v>
      </c>
      <c r="BD44" s="38">
        <v>8</v>
      </c>
      <c r="BE44" s="38">
        <v>7</v>
      </c>
      <c r="BF44" s="38">
        <v>10</v>
      </c>
      <c r="BG44" s="38">
        <v>15</v>
      </c>
      <c r="BH44" s="38">
        <v>15</v>
      </c>
      <c r="BI44" s="15">
        <f t="shared" si="5"/>
        <v>2279.7666666666664</v>
      </c>
    </row>
    <row r="45" spans="1:61" ht="72" x14ac:dyDescent="0.25">
      <c r="A45" s="77"/>
      <c r="B45" s="85"/>
      <c r="C45" s="10" t="s">
        <v>80</v>
      </c>
      <c r="D45" s="87"/>
      <c r="E45" s="59"/>
      <c r="F45" s="89"/>
      <c r="G45" s="61"/>
      <c r="H45" s="39"/>
      <c r="I45" s="39"/>
      <c r="J45" s="39"/>
      <c r="K45" s="39"/>
      <c r="L45" s="39"/>
      <c r="M45" s="39"/>
      <c r="N45" s="39"/>
      <c r="O45" s="39"/>
      <c r="P45" s="15"/>
      <c r="Q45" s="39"/>
      <c r="R45" s="39"/>
      <c r="S45" s="39"/>
      <c r="T45" s="39"/>
      <c r="U45" s="39"/>
      <c r="V45" s="39"/>
      <c r="W45" s="39"/>
      <c r="X45" s="39"/>
      <c r="Y45" s="15"/>
      <c r="Z45" s="39"/>
      <c r="AA45" s="39"/>
      <c r="AB45" s="39"/>
      <c r="AC45" s="39"/>
      <c r="AD45" s="39"/>
      <c r="AE45" s="39"/>
      <c r="AF45" s="39"/>
      <c r="AG45" s="39"/>
      <c r="AH45" s="15"/>
      <c r="AI45" s="39"/>
      <c r="AJ45" s="39"/>
      <c r="AK45" s="39"/>
      <c r="AL45" s="39"/>
      <c r="AM45" s="39"/>
      <c r="AN45" s="39"/>
      <c r="AO45" s="39"/>
      <c r="AP45" s="39"/>
      <c r="AQ45" s="15"/>
      <c r="AR45" s="39"/>
      <c r="AS45" s="39"/>
      <c r="AT45" s="39"/>
      <c r="AU45" s="39"/>
      <c r="AV45" s="39"/>
      <c r="AW45" s="39"/>
      <c r="AX45" s="39"/>
      <c r="AY45" s="39"/>
      <c r="AZ45" s="15"/>
      <c r="BA45" s="39"/>
      <c r="BB45" s="39"/>
      <c r="BC45" s="39"/>
      <c r="BD45" s="39"/>
      <c r="BE45" s="39"/>
      <c r="BF45" s="39"/>
      <c r="BG45" s="39"/>
      <c r="BH45" s="39"/>
      <c r="BI45" s="15"/>
    </row>
    <row r="46" spans="1:61" ht="72" x14ac:dyDescent="0.25">
      <c r="A46" s="76">
        <v>21</v>
      </c>
      <c r="B46" s="84" t="s">
        <v>81</v>
      </c>
      <c r="C46" s="11" t="s">
        <v>82</v>
      </c>
      <c r="D46" s="86">
        <v>6</v>
      </c>
      <c r="E46" s="59">
        <f>D46*G46</f>
        <v>90</v>
      </c>
      <c r="F46" s="86">
        <v>21.3</v>
      </c>
      <c r="G46" s="60">
        <v>15</v>
      </c>
      <c r="H46" s="38">
        <v>10</v>
      </c>
      <c r="I46" s="38">
        <v>8</v>
      </c>
      <c r="J46" s="38">
        <v>6</v>
      </c>
      <c r="K46" s="38">
        <v>8</v>
      </c>
      <c r="L46" s="38">
        <v>6</v>
      </c>
      <c r="M46" s="38">
        <v>9</v>
      </c>
      <c r="N46" s="38">
        <v>15</v>
      </c>
      <c r="O46" s="38">
        <v>15</v>
      </c>
      <c r="P46" s="15">
        <f t="shared" si="0"/>
        <v>2857.75</v>
      </c>
      <c r="Q46" s="38">
        <v>10</v>
      </c>
      <c r="R46" s="38">
        <v>9</v>
      </c>
      <c r="S46" s="38">
        <v>7</v>
      </c>
      <c r="T46" s="38">
        <v>9</v>
      </c>
      <c r="U46" s="38">
        <v>7</v>
      </c>
      <c r="V46" s="38">
        <v>11</v>
      </c>
      <c r="W46" s="38">
        <v>15</v>
      </c>
      <c r="X46" s="38">
        <v>15</v>
      </c>
      <c r="Y46" s="15">
        <f t="shared" si="1"/>
        <v>2525.1103896103891</v>
      </c>
      <c r="Z46" s="38">
        <v>12</v>
      </c>
      <c r="AA46" s="38">
        <v>10</v>
      </c>
      <c r="AB46" s="38">
        <v>8</v>
      </c>
      <c r="AC46" s="38">
        <v>10</v>
      </c>
      <c r="AD46" s="38">
        <v>8</v>
      </c>
      <c r="AE46" s="38">
        <v>12</v>
      </c>
      <c r="AF46" s="38">
        <v>15</v>
      </c>
      <c r="AG46" s="38">
        <v>18</v>
      </c>
      <c r="AH46" s="15">
        <f t="shared" si="2"/>
        <v>2254.25</v>
      </c>
      <c r="AI46" s="38">
        <v>10</v>
      </c>
      <c r="AJ46" s="38">
        <v>8</v>
      </c>
      <c r="AK46" s="38">
        <v>7</v>
      </c>
      <c r="AL46" s="38">
        <v>8</v>
      </c>
      <c r="AM46" s="38">
        <v>7</v>
      </c>
      <c r="AN46" s="38">
        <v>12</v>
      </c>
      <c r="AO46" s="38">
        <v>15</v>
      </c>
      <c r="AP46" s="38">
        <v>18</v>
      </c>
      <c r="AQ46" s="15">
        <f t="shared" si="3"/>
        <v>2625.4785714285713</v>
      </c>
      <c r="AR46" s="38">
        <v>12</v>
      </c>
      <c r="AS46" s="38">
        <v>10</v>
      </c>
      <c r="AT46" s="38">
        <v>8</v>
      </c>
      <c r="AU46" s="38">
        <v>10</v>
      </c>
      <c r="AV46" s="38">
        <v>8</v>
      </c>
      <c r="AW46" s="38">
        <v>12</v>
      </c>
      <c r="AX46" s="38">
        <v>15</v>
      </c>
      <c r="AY46" s="38">
        <v>18</v>
      </c>
      <c r="AZ46" s="15">
        <f t="shared" si="4"/>
        <v>2254.25</v>
      </c>
      <c r="BA46" s="38">
        <v>12</v>
      </c>
      <c r="BB46" s="38">
        <v>10</v>
      </c>
      <c r="BC46" s="38">
        <v>8</v>
      </c>
      <c r="BD46" s="38">
        <v>10</v>
      </c>
      <c r="BE46" s="38">
        <v>8</v>
      </c>
      <c r="BF46" s="38">
        <v>12</v>
      </c>
      <c r="BG46" s="38">
        <v>15</v>
      </c>
      <c r="BH46" s="38">
        <v>18</v>
      </c>
      <c r="BI46" s="15">
        <f t="shared" si="5"/>
        <v>2254.25</v>
      </c>
    </row>
    <row r="47" spans="1:61" ht="72" x14ac:dyDescent="0.25">
      <c r="A47" s="77"/>
      <c r="B47" s="85"/>
      <c r="C47" s="10" t="s">
        <v>83</v>
      </c>
      <c r="D47" s="87"/>
      <c r="E47" s="59"/>
      <c r="F47" s="87"/>
      <c r="G47" s="61"/>
      <c r="H47" s="39"/>
      <c r="I47" s="39"/>
      <c r="J47" s="39"/>
      <c r="K47" s="39"/>
      <c r="L47" s="39"/>
      <c r="M47" s="39"/>
      <c r="N47" s="39"/>
      <c r="O47" s="39"/>
      <c r="P47" s="15"/>
      <c r="Q47" s="39"/>
      <c r="R47" s="39"/>
      <c r="S47" s="39"/>
      <c r="T47" s="39"/>
      <c r="U47" s="39"/>
      <c r="V47" s="39"/>
      <c r="W47" s="39"/>
      <c r="X47" s="39"/>
      <c r="Y47" s="15"/>
      <c r="Z47" s="39"/>
      <c r="AA47" s="39"/>
      <c r="AB47" s="39"/>
      <c r="AC47" s="39"/>
      <c r="AD47" s="39"/>
      <c r="AE47" s="39"/>
      <c r="AF47" s="39"/>
      <c r="AG47" s="39"/>
      <c r="AH47" s="15"/>
      <c r="AI47" s="39"/>
      <c r="AJ47" s="39"/>
      <c r="AK47" s="39"/>
      <c r="AL47" s="39"/>
      <c r="AM47" s="39"/>
      <c r="AN47" s="39"/>
      <c r="AO47" s="39"/>
      <c r="AP47" s="39"/>
      <c r="AQ47" s="15"/>
      <c r="AR47" s="39"/>
      <c r="AS47" s="39"/>
      <c r="AT47" s="39"/>
      <c r="AU47" s="39"/>
      <c r="AV47" s="39"/>
      <c r="AW47" s="39"/>
      <c r="AX47" s="39"/>
      <c r="AY47" s="39"/>
      <c r="AZ47" s="15"/>
      <c r="BA47" s="39"/>
      <c r="BB47" s="39"/>
      <c r="BC47" s="39"/>
      <c r="BD47" s="39"/>
      <c r="BE47" s="39"/>
      <c r="BF47" s="39"/>
      <c r="BG47" s="39"/>
      <c r="BH47" s="39"/>
      <c r="BI47" s="15"/>
    </row>
    <row r="50" spans="1:63" ht="18.75" customHeight="1" x14ac:dyDescent="0.25">
      <c r="A50"/>
      <c r="B50"/>
      <c r="C50"/>
      <c r="D50"/>
      <c r="E50" s="90" t="s">
        <v>120</v>
      </c>
      <c r="F50" s="90"/>
      <c r="G50" s="90"/>
      <c r="H50"/>
      <c r="I50" s="90" t="s">
        <v>121</v>
      </c>
      <c r="J50" s="90"/>
      <c r="K50" s="9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spans="1:63" s="6" customFormat="1" ht="21.75" customHeight="1" x14ac:dyDescent="0.25">
      <c r="E51" s="23" t="s">
        <v>117</v>
      </c>
      <c r="F51" s="23" t="s">
        <v>119</v>
      </c>
      <c r="G51" s="23" t="s">
        <v>118</v>
      </c>
      <c r="H51" s="22"/>
      <c r="I51" s="23" t="s">
        <v>117</v>
      </c>
      <c r="J51" s="23" t="s">
        <v>122</v>
      </c>
      <c r="K51" s="23" t="s">
        <v>118</v>
      </c>
      <c r="O51"/>
      <c r="P51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</row>
    <row r="52" spans="1:63" s="6" customFormat="1" ht="30" customHeight="1" x14ac:dyDescent="0.25">
      <c r="D52" s="26" t="s">
        <v>105</v>
      </c>
      <c r="E52" s="6">
        <v>8</v>
      </c>
      <c r="F52" s="6">
        <v>1</v>
      </c>
      <c r="G52" s="6">
        <v>1</v>
      </c>
      <c r="H52" s="22"/>
      <c r="I52" s="6">
        <v>14</v>
      </c>
      <c r="J52" s="6">
        <v>3</v>
      </c>
      <c r="K52" s="6">
        <v>3</v>
      </c>
    </row>
    <row r="53" spans="1:63" s="6" customFormat="1" ht="30" customHeight="1" x14ac:dyDescent="0.25">
      <c r="D53" s="26" t="s">
        <v>106</v>
      </c>
      <c r="E53" s="6">
        <v>20</v>
      </c>
      <c r="F53" s="6">
        <v>5</v>
      </c>
      <c r="G53" s="6">
        <v>4</v>
      </c>
      <c r="H53" s="22"/>
    </row>
    <row r="54" spans="1:63" s="6" customFormat="1" ht="30" customHeight="1" x14ac:dyDescent="0.25">
      <c r="D54" s="26" t="s">
        <v>107</v>
      </c>
      <c r="E54" s="6">
        <v>23</v>
      </c>
      <c r="F54" s="6">
        <v>4</v>
      </c>
      <c r="G54" s="6">
        <v>4</v>
      </c>
      <c r="H54" s="22"/>
    </row>
    <row r="55" spans="1:63" s="6" customFormat="1" ht="30" customHeight="1" x14ac:dyDescent="0.25">
      <c r="D55" s="26" t="s">
        <v>108</v>
      </c>
      <c r="E55" s="6">
        <v>22</v>
      </c>
      <c r="F55" s="6">
        <v>4</v>
      </c>
      <c r="G55" s="6">
        <v>4</v>
      </c>
      <c r="H55" s="22"/>
    </row>
    <row r="56" spans="1:63" s="6" customFormat="1" ht="30" customHeight="1" x14ac:dyDescent="0.25">
      <c r="D56" s="26" t="s">
        <v>109</v>
      </c>
      <c r="E56" s="6">
        <v>21</v>
      </c>
      <c r="F56" s="6">
        <v>5</v>
      </c>
      <c r="G56" s="6">
        <v>5</v>
      </c>
      <c r="H56" s="22"/>
    </row>
    <row r="57" spans="1:63" s="6" customFormat="1" ht="30" customHeight="1" x14ac:dyDescent="0.25">
      <c r="D57" s="26" t="s">
        <v>110</v>
      </c>
      <c r="E57" s="6">
        <v>22</v>
      </c>
      <c r="F57" s="6">
        <v>4</v>
      </c>
      <c r="G57" s="6">
        <v>4</v>
      </c>
      <c r="H57" s="22"/>
    </row>
    <row r="58" spans="1:63" s="6" customFormat="1" ht="30" customHeight="1" x14ac:dyDescent="0.25">
      <c r="D58" s="26" t="s">
        <v>111</v>
      </c>
      <c r="H58" s="22"/>
      <c r="I58" s="6">
        <v>23</v>
      </c>
      <c r="J58" s="6">
        <v>4</v>
      </c>
      <c r="K58" s="6">
        <v>4</v>
      </c>
    </row>
    <row r="59" spans="1:63" s="6" customFormat="1" ht="30" customHeight="1" x14ac:dyDescent="0.25">
      <c r="D59" s="26" t="s">
        <v>112</v>
      </c>
      <c r="H59" s="22"/>
      <c r="I59" s="6">
        <v>21</v>
      </c>
      <c r="J59" s="6">
        <v>5</v>
      </c>
      <c r="K59" s="6">
        <v>5</v>
      </c>
    </row>
    <row r="60" spans="1:63" s="6" customFormat="1" ht="30" customHeight="1" x14ac:dyDescent="0.25">
      <c r="D60" s="26" t="s">
        <v>113</v>
      </c>
      <c r="E60" s="6">
        <v>15</v>
      </c>
      <c r="F60" s="6">
        <v>3</v>
      </c>
      <c r="G60" s="6">
        <v>3</v>
      </c>
      <c r="H60" s="22"/>
      <c r="I60" s="6">
        <v>7</v>
      </c>
      <c r="J60" s="6">
        <v>1</v>
      </c>
      <c r="K60" s="6">
        <v>1</v>
      </c>
    </row>
    <row r="61" spans="1:63" s="6" customFormat="1" ht="30" customHeight="1" x14ac:dyDescent="0.25">
      <c r="D61" s="26" t="s">
        <v>114</v>
      </c>
      <c r="E61" s="6">
        <v>22</v>
      </c>
      <c r="F61" s="6">
        <v>5</v>
      </c>
      <c r="G61" s="6">
        <v>4</v>
      </c>
      <c r="H61" s="22"/>
    </row>
    <row r="62" spans="1:63" s="6" customFormat="1" ht="30" customHeight="1" x14ac:dyDescent="0.25">
      <c r="D62" s="26" t="s">
        <v>115</v>
      </c>
      <c r="E62" s="6">
        <v>21</v>
      </c>
      <c r="F62" s="6">
        <v>4</v>
      </c>
      <c r="G62" s="6">
        <v>5</v>
      </c>
      <c r="H62" s="22"/>
    </row>
    <row r="63" spans="1:63" s="6" customFormat="1" ht="30" customHeight="1" x14ac:dyDescent="0.25">
      <c r="D63" s="26" t="s">
        <v>116</v>
      </c>
      <c r="E63" s="6">
        <v>23</v>
      </c>
      <c r="F63" s="6">
        <v>4</v>
      </c>
      <c r="G63" s="6">
        <v>4</v>
      </c>
      <c r="H63" s="22"/>
    </row>
    <row r="64" spans="1:63" s="6" customFormat="1" ht="21" customHeight="1" x14ac:dyDescent="0.25">
      <c r="E64" s="20">
        <f>SUM(E52:E63)</f>
        <v>197</v>
      </c>
      <c r="F64" s="20">
        <f>SUM(F52:F63)</f>
        <v>39</v>
      </c>
      <c r="G64" s="20">
        <f>SUM(G52:G63)</f>
        <v>38</v>
      </c>
      <c r="I64" s="20">
        <f>SUM(I52:I63)</f>
        <v>65</v>
      </c>
      <c r="J64" s="20">
        <f>SUM(J52:J63)</f>
        <v>13</v>
      </c>
      <c r="K64" s="20">
        <f>SUM(K52:K63)</f>
        <v>13</v>
      </c>
    </row>
    <row r="65" spans="3:21" ht="15.75" customHeight="1" x14ac:dyDescent="0.25">
      <c r="C65" s="6"/>
      <c r="D65" s="6"/>
      <c r="E65" s="6"/>
      <c r="F65" s="6"/>
      <c r="G65" s="6"/>
      <c r="H65" s="6"/>
      <c r="I65" s="6"/>
      <c r="J65" s="6"/>
      <c r="K65" s="6"/>
    </row>
    <row r="66" spans="3:21" ht="27" customHeight="1" x14ac:dyDescent="0.25">
      <c r="C66" s="6"/>
      <c r="D66" s="6"/>
      <c r="E66" s="25">
        <f>30276*197</f>
        <v>5964372</v>
      </c>
      <c r="F66" s="25">
        <f>27517*33</f>
        <v>908061</v>
      </c>
      <c r="G66" s="25">
        <f>25648*38</f>
        <v>974624</v>
      </c>
      <c r="H66" s="6"/>
      <c r="I66" s="25">
        <f>28212*65</f>
        <v>1833780</v>
      </c>
      <c r="J66" s="25">
        <f>24823*13</f>
        <v>322699</v>
      </c>
      <c r="K66" s="25">
        <f>24379*13</f>
        <v>316927</v>
      </c>
      <c r="L66" s="6"/>
      <c r="M66" s="6"/>
      <c r="N66" s="6"/>
      <c r="O66" s="6"/>
      <c r="P66" s="6"/>
      <c r="Q66" s="6"/>
      <c r="R66" s="6"/>
      <c r="S66" s="6"/>
      <c r="T66" s="6"/>
      <c r="U66" s="6"/>
    </row>
    <row r="67" spans="3:21" ht="23.25" customHeight="1" x14ac:dyDescent="0.25"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</row>
    <row r="68" spans="3:21" ht="25.5" customHeight="1" x14ac:dyDescent="0.25">
      <c r="C68" s="6"/>
      <c r="D68" s="6"/>
      <c r="E68" s="6"/>
      <c r="F68" s="6"/>
      <c r="G68" s="91">
        <f>E66+F66+G66+I66+J66+K66</f>
        <v>10320463</v>
      </c>
      <c r="H68" s="91"/>
      <c r="I68" s="91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</row>
    <row r="69" spans="3:21" x14ac:dyDescent="0.25"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3:21" x14ac:dyDescent="0.25"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</row>
    <row r="71" spans="3:21" x14ac:dyDescent="0.25"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3:21" x14ac:dyDescent="0.25"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</row>
    <row r="73" spans="3:21" x14ac:dyDescent="0.25"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</row>
    <row r="74" spans="3:21" x14ac:dyDescent="0.25"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3:21" x14ac:dyDescent="0.25"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3:21" x14ac:dyDescent="0.25"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3:21" x14ac:dyDescent="0.25"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3:21" x14ac:dyDescent="0.25"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3:21" x14ac:dyDescent="0.25"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3:21" x14ac:dyDescent="0.25"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3:21" x14ac:dyDescent="0.25"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3:21" x14ac:dyDescent="0.25"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3:21" x14ac:dyDescent="0.25"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3:21" x14ac:dyDescent="0.25"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3:21" x14ac:dyDescent="0.25"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3:21" x14ac:dyDescent="0.25"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3:21" x14ac:dyDescent="0.25"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3:21" x14ac:dyDescent="0.25"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3:21" x14ac:dyDescent="0.25"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3:21" x14ac:dyDescent="0.25"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</row>
    <row r="91" spans="3:21" x14ac:dyDescent="0.25"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3:21" x14ac:dyDescent="0.25"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3:21" x14ac:dyDescent="0.25"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3:21" x14ac:dyDescent="0.25"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3:21" x14ac:dyDescent="0.25"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3:21" x14ac:dyDescent="0.25"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</sheetData>
  <mergeCells count="1153">
    <mergeCell ref="AB46:AB47"/>
    <mergeCell ref="AC46:AC47"/>
    <mergeCell ref="AD46:AD47"/>
    <mergeCell ref="AE46:AE47"/>
    <mergeCell ref="AF46:AF47"/>
    <mergeCell ref="H46:H47"/>
    <mergeCell ref="I46:I47"/>
    <mergeCell ref="J46:J47"/>
    <mergeCell ref="K46:K47"/>
    <mergeCell ref="L46:L47"/>
    <mergeCell ref="M46:M47"/>
    <mergeCell ref="E50:G50"/>
    <mergeCell ref="I50:K50"/>
    <mergeCell ref="G68:I68"/>
    <mergeCell ref="BC46:BC47"/>
    <mergeCell ref="BD46:BD47"/>
    <mergeCell ref="BE46:BE47"/>
    <mergeCell ref="BF46:BF47"/>
    <mergeCell ref="BG46:BG47"/>
    <mergeCell ref="BH46:BH47"/>
    <mergeCell ref="AV46:AV47"/>
    <mergeCell ref="AW46:AW47"/>
    <mergeCell ref="AX46:AX47"/>
    <mergeCell ref="AY46:AY47"/>
    <mergeCell ref="BA46:BA47"/>
    <mergeCell ref="BB46:BB47"/>
    <mergeCell ref="AO46:AO47"/>
    <mergeCell ref="AP46:AP47"/>
    <mergeCell ref="AR46:AR47"/>
    <mergeCell ref="AS46:AS47"/>
    <mergeCell ref="AT46:AT47"/>
    <mergeCell ref="AU46:AU47"/>
    <mergeCell ref="AI46:AI47"/>
    <mergeCell ref="AJ46:AJ47"/>
    <mergeCell ref="AK46:AK47"/>
    <mergeCell ref="AL46:AL47"/>
    <mergeCell ref="AM46:AM47"/>
    <mergeCell ref="AN46:AN47"/>
    <mergeCell ref="BE44:BE45"/>
    <mergeCell ref="BF44:BF45"/>
    <mergeCell ref="BG44:BG45"/>
    <mergeCell ref="BH44:BH45"/>
    <mergeCell ref="AV44:AV45"/>
    <mergeCell ref="AW44:AW45"/>
    <mergeCell ref="AX44:AX45"/>
    <mergeCell ref="AY44:AY45"/>
    <mergeCell ref="BA44:BA45"/>
    <mergeCell ref="BB44:BB45"/>
    <mergeCell ref="AO44:AO45"/>
    <mergeCell ref="AP44:AP45"/>
    <mergeCell ref="AR44:AR45"/>
    <mergeCell ref="AS44:AS45"/>
    <mergeCell ref="AT44:AT45"/>
    <mergeCell ref="AU44:AU45"/>
    <mergeCell ref="AI44:AI45"/>
    <mergeCell ref="AJ44:AJ45"/>
    <mergeCell ref="AK44:AK45"/>
    <mergeCell ref="AL44:AL45"/>
    <mergeCell ref="AM44:AM45"/>
    <mergeCell ref="AN44:AN45"/>
    <mergeCell ref="R44:R45"/>
    <mergeCell ref="S44:S45"/>
    <mergeCell ref="T44:T45"/>
    <mergeCell ref="H44:H45"/>
    <mergeCell ref="I44:I45"/>
    <mergeCell ref="J44:J45"/>
    <mergeCell ref="K44:K45"/>
    <mergeCell ref="L44:L45"/>
    <mergeCell ref="M44:M45"/>
    <mergeCell ref="A46:A47"/>
    <mergeCell ref="B46:B47"/>
    <mergeCell ref="D46:D47"/>
    <mergeCell ref="E46:E47"/>
    <mergeCell ref="F46:F47"/>
    <mergeCell ref="G46:G47"/>
    <mergeCell ref="BC44:BC45"/>
    <mergeCell ref="BD44:BD45"/>
    <mergeCell ref="AB44:AB45"/>
    <mergeCell ref="AC44:AC45"/>
    <mergeCell ref="AG46:AG47"/>
    <mergeCell ref="U46:U47"/>
    <mergeCell ref="V46:V47"/>
    <mergeCell ref="W46:W47"/>
    <mergeCell ref="X46:X47"/>
    <mergeCell ref="Z46:Z47"/>
    <mergeCell ref="AA46:AA47"/>
    <mergeCell ref="N46:N47"/>
    <mergeCell ref="O46:O47"/>
    <mergeCell ref="Q46:Q47"/>
    <mergeCell ref="R46:R47"/>
    <mergeCell ref="S46:S47"/>
    <mergeCell ref="T46:T47"/>
    <mergeCell ref="BE42:BE43"/>
    <mergeCell ref="BF42:BF43"/>
    <mergeCell ref="BG42:BG43"/>
    <mergeCell ref="BH42:BH43"/>
    <mergeCell ref="AV42:AV43"/>
    <mergeCell ref="AW42:AW43"/>
    <mergeCell ref="AX42:AX43"/>
    <mergeCell ref="AY42:AY43"/>
    <mergeCell ref="BA42:BA43"/>
    <mergeCell ref="BB42:BB43"/>
    <mergeCell ref="AO42:AO43"/>
    <mergeCell ref="AP42:AP43"/>
    <mergeCell ref="AR42:AR43"/>
    <mergeCell ref="AS42:AS43"/>
    <mergeCell ref="AT42:AT43"/>
    <mergeCell ref="AU42:AU43"/>
    <mergeCell ref="AI42:AI43"/>
    <mergeCell ref="AJ42:AJ43"/>
    <mergeCell ref="AK42:AK43"/>
    <mergeCell ref="AL42:AL43"/>
    <mergeCell ref="AM42:AM43"/>
    <mergeCell ref="AN42:AN43"/>
    <mergeCell ref="R42:R43"/>
    <mergeCell ref="S42:S43"/>
    <mergeCell ref="T42:T43"/>
    <mergeCell ref="H42:H43"/>
    <mergeCell ref="I42:I43"/>
    <mergeCell ref="J42:J43"/>
    <mergeCell ref="K42:K43"/>
    <mergeCell ref="L42:L43"/>
    <mergeCell ref="M42:M43"/>
    <mergeCell ref="A44:A45"/>
    <mergeCell ref="B44:B45"/>
    <mergeCell ref="D44:D45"/>
    <mergeCell ref="E44:E45"/>
    <mergeCell ref="F44:F45"/>
    <mergeCell ref="G44:G45"/>
    <mergeCell ref="BC42:BC43"/>
    <mergeCell ref="BD42:BD43"/>
    <mergeCell ref="AB42:AB43"/>
    <mergeCell ref="AC42:AC43"/>
    <mergeCell ref="AD44:AD45"/>
    <mergeCell ref="AE44:AE45"/>
    <mergeCell ref="AF44:AF45"/>
    <mergeCell ref="AG44:AG45"/>
    <mergeCell ref="U44:U45"/>
    <mergeCell ref="V44:V45"/>
    <mergeCell ref="W44:W45"/>
    <mergeCell ref="X44:X45"/>
    <mergeCell ref="Z44:Z45"/>
    <mergeCell ref="AA44:AA45"/>
    <mergeCell ref="N44:N45"/>
    <mergeCell ref="O44:O45"/>
    <mergeCell ref="Q44:Q45"/>
    <mergeCell ref="BE40:BE41"/>
    <mergeCell ref="BF40:BF41"/>
    <mergeCell ref="BG40:BG41"/>
    <mergeCell ref="BH40:BH41"/>
    <mergeCell ref="AV40:AV41"/>
    <mergeCell ref="AW40:AW41"/>
    <mergeCell ref="AX40:AX41"/>
    <mergeCell ref="AY40:AY41"/>
    <mergeCell ref="BA40:BA41"/>
    <mergeCell ref="BB40:BB41"/>
    <mergeCell ref="AO40:AO41"/>
    <mergeCell ref="AP40:AP41"/>
    <mergeCell ref="AR40:AR41"/>
    <mergeCell ref="AS40:AS41"/>
    <mergeCell ref="AT40:AT41"/>
    <mergeCell ref="AU40:AU41"/>
    <mergeCell ref="AI40:AI41"/>
    <mergeCell ref="AJ40:AJ41"/>
    <mergeCell ref="AK40:AK41"/>
    <mergeCell ref="AL40:AL41"/>
    <mergeCell ref="AM40:AM41"/>
    <mergeCell ref="AN40:AN41"/>
    <mergeCell ref="R40:R41"/>
    <mergeCell ref="S40:S41"/>
    <mergeCell ref="T40:T41"/>
    <mergeCell ref="H40:H41"/>
    <mergeCell ref="I40:I41"/>
    <mergeCell ref="J40:J41"/>
    <mergeCell ref="K40:K41"/>
    <mergeCell ref="L40:L41"/>
    <mergeCell ref="M40:M41"/>
    <mergeCell ref="A42:A43"/>
    <mergeCell ref="B42:B43"/>
    <mergeCell ref="D42:D43"/>
    <mergeCell ref="E42:E43"/>
    <mergeCell ref="F42:F43"/>
    <mergeCell ref="G42:G43"/>
    <mergeCell ref="BC40:BC41"/>
    <mergeCell ref="BD40:BD41"/>
    <mergeCell ref="AB40:AB41"/>
    <mergeCell ref="AC40:AC41"/>
    <mergeCell ref="AD42:AD43"/>
    <mergeCell ref="AE42:AE43"/>
    <mergeCell ref="AF42:AF43"/>
    <mergeCell ref="AG42:AG43"/>
    <mergeCell ref="U42:U43"/>
    <mergeCell ref="V42:V43"/>
    <mergeCell ref="W42:W43"/>
    <mergeCell ref="X42:X43"/>
    <mergeCell ref="Z42:Z43"/>
    <mergeCell ref="AA42:AA43"/>
    <mergeCell ref="N42:N43"/>
    <mergeCell ref="O42:O43"/>
    <mergeCell ref="Q42:Q43"/>
    <mergeCell ref="BE38:BE39"/>
    <mergeCell ref="BF38:BF39"/>
    <mergeCell ref="BG38:BG39"/>
    <mergeCell ref="BH38:BH39"/>
    <mergeCell ref="AV38:AV39"/>
    <mergeCell ref="AW38:AW39"/>
    <mergeCell ref="AX38:AX39"/>
    <mergeCell ref="AY38:AY39"/>
    <mergeCell ref="BA38:BA39"/>
    <mergeCell ref="BB38:BB39"/>
    <mergeCell ref="AO38:AO39"/>
    <mergeCell ref="AP38:AP39"/>
    <mergeCell ref="AR38:AR39"/>
    <mergeCell ref="AS38:AS39"/>
    <mergeCell ref="AT38:AT39"/>
    <mergeCell ref="AU38:AU39"/>
    <mergeCell ref="AI38:AI39"/>
    <mergeCell ref="AJ38:AJ39"/>
    <mergeCell ref="AK38:AK39"/>
    <mergeCell ref="AL38:AL39"/>
    <mergeCell ref="AM38:AM39"/>
    <mergeCell ref="AN38:AN39"/>
    <mergeCell ref="R38:R39"/>
    <mergeCell ref="S38:S39"/>
    <mergeCell ref="T38:T39"/>
    <mergeCell ref="H38:H39"/>
    <mergeCell ref="I38:I39"/>
    <mergeCell ref="J38:J39"/>
    <mergeCell ref="K38:K39"/>
    <mergeCell ref="L38:L39"/>
    <mergeCell ref="M38:M39"/>
    <mergeCell ref="A40:A41"/>
    <mergeCell ref="B40:B41"/>
    <mergeCell ref="D40:D41"/>
    <mergeCell ref="E40:E41"/>
    <mergeCell ref="F40:F41"/>
    <mergeCell ref="G40:G41"/>
    <mergeCell ref="BC38:BC39"/>
    <mergeCell ref="BD38:BD39"/>
    <mergeCell ref="AB38:AB39"/>
    <mergeCell ref="AC38:AC39"/>
    <mergeCell ref="AD40:AD41"/>
    <mergeCell ref="AE40:AE41"/>
    <mergeCell ref="AF40:AF41"/>
    <mergeCell ref="AG40:AG41"/>
    <mergeCell ref="U40:U41"/>
    <mergeCell ref="V40:V41"/>
    <mergeCell ref="W40:W41"/>
    <mergeCell ref="X40:X41"/>
    <mergeCell ref="Z40:Z41"/>
    <mergeCell ref="AA40:AA41"/>
    <mergeCell ref="N40:N41"/>
    <mergeCell ref="O40:O41"/>
    <mergeCell ref="Q40:Q41"/>
    <mergeCell ref="BE36:BE37"/>
    <mergeCell ref="BF36:BF37"/>
    <mergeCell ref="BG36:BG37"/>
    <mergeCell ref="BH36:BH37"/>
    <mergeCell ref="AV36:AV37"/>
    <mergeCell ref="AW36:AW37"/>
    <mergeCell ref="AX36:AX37"/>
    <mergeCell ref="AY36:AY37"/>
    <mergeCell ref="BA36:BA37"/>
    <mergeCell ref="BB36:BB37"/>
    <mergeCell ref="AO36:AO37"/>
    <mergeCell ref="AP36:AP37"/>
    <mergeCell ref="AR36:AR37"/>
    <mergeCell ref="AS36:AS37"/>
    <mergeCell ref="AT36:AT37"/>
    <mergeCell ref="AU36:AU37"/>
    <mergeCell ref="AI36:AI37"/>
    <mergeCell ref="AJ36:AJ37"/>
    <mergeCell ref="AK36:AK37"/>
    <mergeCell ref="AL36:AL37"/>
    <mergeCell ref="AM36:AM37"/>
    <mergeCell ref="AN36:AN37"/>
    <mergeCell ref="R36:R37"/>
    <mergeCell ref="S36:S37"/>
    <mergeCell ref="T36:T37"/>
    <mergeCell ref="H36:H37"/>
    <mergeCell ref="I36:I37"/>
    <mergeCell ref="J36:J37"/>
    <mergeCell ref="K36:K37"/>
    <mergeCell ref="L36:L37"/>
    <mergeCell ref="M36:M37"/>
    <mergeCell ref="A38:A39"/>
    <mergeCell ref="B38:B39"/>
    <mergeCell ref="D38:D39"/>
    <mergeCell ref="E38:E39"/>
    <mergeCell ref="F38:F39"/>
    <mergeCell ref="G38:G39"/>
    <mergeCell ref="BC36:BC37"/>
    <mergeCell ref="BD36:BD37"/>
    <mergeCell ref="AB36:AB37"/>
    <mergeCell ref="AC36:AC37"/>
    <mergeCell ref="AD38:AD39"/>
    <mergeCell ref="AE38:AE39"/>
    <mergeCell ref="AF38:AF39"/>
    <mergeCell ref="AG38:AG39"/>
    <mergeCell ref="U38:U39"/>
    <mergeCell ref="V38:V39"/>
    <mergeCell ref="W38:W39"/>
    <mergeCell ref="X38:X39"/>
    <mergeCell ref="Z38:Z39"/>
    <mergeCell ref="AA38:AA39"/>
    <mergeCell ref="N38:N39"/>
    <mergeCell ref="O38:O39"/>
    <mergeCell ref="Q38:Q39"/>
    <mergeCell ref="BE34:BE35"/>
    <mergeCell ref="BF34:BF35"/>
    <mergeCell ref="BG34:BG35"/>
    <mergeCell ref="BH34:BH35"/>
    <mergeCell ref="AV34:AV35"/>
    <mergeCell ref="AW34:AW35"/>
    <mergeCell ref="AX34:AX35"/>
    <mergeCell ref="AY34:AY35"/>
    <mergeCell ref="BA34:BA35"/>
    <mergeCell ref="BB34:BB35"/>
    <mergeCell ref="AO34:AO35"/>
    <mergeCell ref="AP34:AP35"/>
    <mergeCell ref="AR34:AR35"/>
    <mergeCell ref="AS34:AS35"/>
    <mergeCell ref="AT34:AT35"/>
    <mergeCell ref="AU34:AU35"/>
    <mergeCell ref="AI34:AI35"/>
    <mergeCell ref="AJ34:AJ35"/>
    <mergeCell ref="AK34:AK35"/>
    <mergeCell ref="AL34:AL35"/>
    <mergeCell ref="AM34:AM35"/>
    <mergeCell ref="AN34:AN35"/>
    <mergeCell ref="R34:R35"/>
    <mergeCell ref="S34:S35"/>
    <mergeCell ref="T34:T35"/>
    <mergeCell ref="H34:H35"/>
    <mergeCell ref="I34:I35"/>
    <mergeCell ref="J34:J35"/>
    <mergeCell ref="K34:K35"/>
    <mergeCell ref="L34:L35"/>
    <mergeCell ref="M34:M35"/>
    <mergeCell ref="A36:A37"/>
    <mergeCell ref="B36:B37"/>
    <mergeCell ref="D36:D37"/>
    <mergeCell ref="E36:E37"/>
    <mergeCell ref="F36:F37"/>
    <mergeCell ref="G36:G37"/>
    <mergeCell ref="BC34:BC35"/>
    <mergeCell ref="BD34:BD35"/>
    <mergeCell ref="AB34:AB35"/>
    <mergeCell ref="AC34:AC35"/>
    <mergeCell ref="AD36:AD37"/>
    <mergeCell ref="AE36:AE37"/>
    <mergeCell ref="AF36:AF37"/>
    <mergeCell ref="AG36:AG37"/>
    <mergeCell ref="U36:U37"/>
    <mergeCell ref="V36:V37"/>
    <mergeCell ref="W36:W37"/>
    <mergeCell ref="X36:X37"/>
    <mergeCell ref="Z36:Z37"/>
    <mergeCell ref="AA36:AA37"/>
    <mergeCell ref="N36:N37"/>
    <mergeCell ref="O36:O37"/>
    <mergeCell ref="Q36:Q37"/>
    <mergeCell ref="BE32:BE33"/>
    <mergeCell ref="BF32:BF33"/>
    <mergeCell ref="BG32:BG33"/>
    <mergeCell ref="BH32:BH33"/>
    <mergeCell ref="AV32:AV33"/>
    <mergeCell ref="AW32:AW33"/>
    <mergeCell ref="AX32:AX33"/>
    <mergeCell ref="AY32:AY33"/>
    <mergeCell ref="BA32:BA33"/>
    <mergeCell ref="BB32:BB33"/>
    <mergeCell ref="AO32:AO33"/>
    <mergeCell ref="AP32:AP33"/>
    <mergeCell ref="AR32:AR33"/>
    <mergeCell ref="AS32:AS33"/>
    <mergeCell ref="AT32:AT33"/>
    <mergeCell ref="AU32:AU33"/>
    <mergeCell ref="AI32:AI33"/>
    <mergeCell ref="AJ32:AJ33"/>
    <mergeCell ref="AK32:AK33"/>
    <mergeCell ref="AL32:AL33"/>
    <mergeCell ref="AM32:AM33"/>
    <mergeCell ref="AN32:AN33"/>
    <mergeCell ref="R32:R33"/>
    <mergeCell ref="S32:S33"/>
    <mergeCell ref="T32:T33"/>
    <mergeCell ref="H32:H33"/>
    <mergeCell ref="I32:I33"/>
    <mergeCell ref="J32:J33"/>
    <mergeCell ref="K32:K33"/>
    <mergeCell ref="L32:L33"/>
    <mergeCell ref="M32:M33"/>
    <mergeCell ref="A34:A35"/>
    <mergeCell ref="B34:B35"/>
    <mergeCell ref="D34:D35"/>
    <mergeCell ref="E34:E35"/>
    <mergeCell ref="F34:F35"/>
    <mergeCell ref="G34:G35"/>
    <mergeCell ref="BC32:BC33"/>
    <mergeCell ref="BD32:BD33"/>
    <mergeCell ref="AB32:AB33"/>
    <mergeCell ref="AC32:AC33"/>
    <mergeCell ref="AD34:AD35"/>
    <mergeCell ref="AE34:AE35"/>
    <mergeCell ref="AF34:AF35"/>
    <mergeCell ref="AG34:AG35"/>
    <mergeCell ref="U34:U35"/>
    <mergeCell ref="V34:V35"/>
    <mergeCell ref="W34:W35"/>
    <mergeCell ref="X34:X35"/>
    <mergeCell ref="Z34:Z35"/>
    <mergeCell ref="AA34:AA35"/>
    <mergeCell ref="N34:N35"/>
    <mergeCell ref="O34:O35"/>
    <mergeCell ref="Q34:Q35"/>
    <mergeCell ref="BE30:BE31"/>
    <mergeCell ref="BF30:BF31"/>
    <mergeCell ref="BG30:BG31"/>
    <mergeCell ref="BH30:BH31"/>
    <mergeCell ref="AV30:AV31"/>
    <mergeCell ref="AW30:AW31"/>
    <mergeCell ref="AX30:AX31"/>
    <mergeCell ref="AY30:AY31"/>
    <mergeCell ref="BA30:BA31"/>
    <mergeCell ref="BB30:BB31"/>
    <mergeCell ref="AO30:AO31"/>
    <mergeCell ref="AP30:AP31"/>
    <mergeCell ref="AR30:AR31"/>
    <mergeCell ref="AS30:AS31"/>
    <mergeCell ref="AT30:AT31"/>
    <mergeCell ref="AU30:AU31"/>
    <mergeCell ref="AI30:AI31"/>
    <mergeCell ref="AJ30:AJ31"/>
    <mergeCell ref="AK30:AK31"/>
    <mergeCell ref="AL30:AL31"/>
    <mergeCell ref="AM30:AM31"/>
    <mergeCell ref="AN30:AN31"/>
    <mergeCell ref="R30:R31"/>
    <mergeCell ref="S30:S31"/>
    <mergeCell ref="T30:T31"/>
    <mergeCell ref="H30:H31"/>
    <mergeCell ref="I30:I31"/>
    <mergeCell ref="J30:J31"/>
    <mergeCell ref="K30:K31"/>
    <mergeCell ref="L30:L31"/>
    <mergeCell ref="M30:M31"/>
    <mergeCell ref="A32:A33"/>
    <mergeCell ref="B32:B33"/>
    <mergeCell ref="D32:D33"/>
    <mergeCell ref="E32:E33"/>
    <mergeCell ref="F32:F33"/>
    <mergeCell ref="G32:G33"/>
    <mergeCell ref="BC30:BC31"/>
    <mergeCell ref="BD30:BD31"/>
    <mergeCell ref="AB30:AB31"/>
    <mergeCell ref="AC30:AC31"/>
    <mergeCell ref="AD32:AD33"/>
    <mergeCell ref="AE32:AE33"/>
    <mergeCell ref="AF32:AF33"/>
    <mergeCell ref="AG32:AG33"/>
    <mergeCell ref="U32:U33"/>
    <mergeCell ref="V32:V33"/>
    <mergeCell ref="W32:W33"/>
    <mergeCell ref="X32:X33"/>
    <mergeCell ref="Z32:Z33"/>
    <mergeCell ref="AA32:AA33"/>
    <mergeCell ref="N32:N33"/>
    <mergeCell ref="O32:O33"/>
    <mergeCell ref="Q32:Q33"/>
    <mergeCell ref="BE28:BE29"/>
    <mergeCell ref="BF28:BF29"/>
    <mergeCell ref="BG28:BG29"/>
    <mergeCell ref="BH28:BH29"/>
    <mergeCell ref="AV28:AV29"/>
    <mergeCell ref="AW28:AW29"/>
    <mergeCell ref="AX28:AX29"/>
    <mergeCell ref="AY28:AY29"/>
    <mergeCell ref="BA28:BA29"/>
    <mergeCell ref="BB28:BB29"/>
    <mergeCell ref="AO28:AO29"/>
    <mergeCell ref="AP28:AP29"/>
    <mergeCell ref="AR28:AR29"/>
    <mergeCell ref="AS28:AS29"/>
    <mergeCell ref="AT28:AT29"/>
    <mergeCell ref="AU28:AU29"/>
    <mergeCell ref="AI28:AI29"/>
    <mergeCell ref="AJ28:AJ29"/>
    <mergeCell ref="AK28:AK29"/>
    <mergeCell ref="AL28:AL29"/>
    <mergeCell ref="AM28:AM29"/>
    <mergeCell ref="AN28:AN29"/>
    <mergeCell ref="R28:R29"/>
    <mergeCell ref="S28:S29"/>
    <mergeCell ref="T28:T29"/>
    <mergeCell ref="H28:H29"/>
    <mergeCell ref="I28:I29"/>
    <mergeCell ref="J28:J29"/>
    <mergeCell ref="K28:K29"/>
    <mergeCell ref="L28:L29"/>
    <mergeCell ref="M28:M29"/>
    <mergeCell ref="A30:A31"/>
    <mergeCell ref="B30:B31"/>
    <mergeCell ref="D30:D31"/>
    <mergeCell ref="E30:E31"/>
    <mergeCell ref="F30:F31"/>
    <mergeCell ref="G30:G31"/>
    <mergeCell ref="BC28:BC29"/>
    <mergeCell ref="BD28:BD29"/>
    <mergeCell ref="AB28:AB29"/>
    <mergeCell ref="AC28:AC29"/>
    <mergeCell ref="AD30:AD31"/>
    <mergeCell ref="AE30:AE31"/>
    <mergeCell ref="AF30:AF31"/>
    <mergeCell ref="AG30:AG31"/>
    <mergeCell ref="U30:U31"/>
    <mergeCell ref="V30:V31"/>
    <mergeCell ref="W30:W31"/>
    <mergeCell ref="X30:X31"/>
    <mergeCell ref="Z30:Z31"/>
    <mergeCell ref="AA30:AA31"/>
    <mergeCell ref="N30:N31"/>
    <mergeCell ref="O30:O31"/>
    <mergeCell ref="Q30:Q31"/>
    <mergeCell ref="BE26:BE27"/>
    <mergeCell ref="BF26:BF27"/>
    <mergeCell ref="BG26:BG27"/>
    <mergeCell ref="BH26:BH27"/>
    <mergeCell ref="AV26:AV27"/>
    <mergeCell ref="AW26:AW27"/>
    <mergeCell ref="AX26:AX27"/>
    <mergeCell ref="AY26:AY27"/>
    <mergeCell ref="BA26:BA27"/>
    <mergeCell ref="BB26:BB27"/>
    <mergeCell ref="AO26:AO27"/>
    <mergeCell ref="AP26:AP27"/>
    <mergeCell ref="AR26:AR27"/>
    <mergeCell ref="AS26:AS27"/>
    <mergeCell ref="AT26:AT27"/>
    <mergeCell ref="AU26:AU27"/>
    <mergeCell ref="AI26:AI27"/>
    <mergeCell ref="AJ26:AJ27"/>
    <mergeCell ref="AK26:AK27"/>
    <mergeCell ref="AL26:AL27"/>
    <mergeCell ref="AM26:AM27"/>
    <mergeCell ref="AN26:AN27"/>
    <mergeCell ref="R26:R27"/>
    <mergeCell ref="S26:S27"/>
    <mergeCell ref="T26:T27"/>
    <mergeCell ref="H26:H27"/>
    <mergeCell ref="I26:I27"/>
    <mergeCell ref="J26:J27"/>
    <mergeCell ref="K26:K27"/>
    <mergeCell ref="L26:L27"/>
    <mergeCell ref="M26:M27"/>
    <mergeCell ref="A28:A29"/>
    <mergeCell ref="B28:B29"/>
    <mergeCell ref="D28:D29"/>
    <mergeCell ref="E28:E29"/>
    <mergeCell ref="F28:F29"/>
    <mergeCell ref="G28:G29"/>
    <mergeCell ref="BC26:BC27"/>
    <mergeCell ref="BD26:BD27"/>
    <mergeCell ref="AB26:AB27"/>
    <mergeCell ref="AC26:AC27"/>
    <mergeCell ref="AD28:AD29"/>
    <mergeCell ref="AE28:AE29"/>
    <mergeCell ref="AF28:AF29"/>
    <mergeCell ref="AG28:AG29"/>
    <mergeCell ref="U28:U29"/>
    <mergeCell ref="V28:V29"/>
    <mergeCell ref="W28:W29"/>
    <mergeCell ref="X28:X29"/>
    <mergeCell ref="Z28:Z29"/>
    <mergeCell ref="AA28:AA29"/>
    <mergeCell ref="N28:N29"/>
    <mergeCell ref="O28:O29"/>
    <mergeCell ref="Q28:Q29"/>
    <mergeCell ref="BE24:BE25"/>
    <mergeCell ref="BF24:BF25"/>
    <mergeCell ref="BG24:BG25"/>
    <mergeCell ref="BH24:BH25"/>
    <mergeCell ref="AV24:AV25"/>
    <mergeCell ref="AW24:AW25"/>
    <mergeCell ref="AX24:AX25"/>
    <mergeCell ref="AY24:AY25"/>
    <mergeCell ref="BA24:BA25"/>
    <mergeCell ref="BB24:BB25"/>
    <mergeCell ref="AO24:AO25"/>
    <mergeCell ref="AP24:AP25"/>
    <mergeCell ref="AR24:AR25"/>
    <mergeCell ref="AS24:AS25"/>
    <mergeCell ref="AT24:AT25"/>
    <mergeCell ref="AU24:AU25"/>
    <mergeCell ref="AI24:AI25"/>
    <mergeCell ref="AJ24:AJ25"/>
    <mergeCell ref="AK24:AK25"/>
    <mergeCell ref="AL24:AL25"/>
    <mergeCell ref="AM24:AM25"/>
    <mergeCell ref="AN24:AN25"/>
    <mergeCell ref="R24:R25"/>
    <mergeCell ref="S24:S25"/>
    <mergeCell ref="T24:T25"/>
    <mergeCell ref="H24:H25"/>
    <mergeCell ref="I24:I25"/>
    <mergeCell ref="J24:J25"/>
    <mergeCell ref="K24:K25"/>
    <mergeCell ref="L24:L25"/>
    <mergeCell ref="M24:M25"/>
    <mergeCell ref="A26:A27"/>
    <mergeCell ref="B26:B27"/>
    <mergeCell ref="D26:D27"/>
    <mergeCell ref="E26:E27"/>
    <mergeCell ref="F26:F27"/>
    <mergeCell ref="G26:G27"/>
    <mergeCell ref="BC24:BC25"/>
    <mergeCell ref="BD24:BD25"/>
    <mergeCell ref="AB24:AB25"/>
    <mergeCell ref="AC24:AC25"/>
    <mergeCell ref="AD26:AD27"/>
    <mergeCell ref="AE26:AE27"/>
    <mergeCell ref="AF26:AF27"/>
    <mergeCell ref="AG26:AG27"/>
    <mergeCell ref="U26:U27"/>
    <mergeCell ref="V26:V27"/>
    <mergeCell ref="W26:W27"/>
    <mergeCell ref="X26:X27"/>
    <mergeCell ref="Z26:Z27"/>
    <mergeCell ref="AA26:AA27"/>
    <mergeCell ref="N26:N27"/>
    <mergeCell ref="O26:O27"/>
    <mergeCell ref="Q26:Q27"/>
    <mergeCell ref="BE22:BE23"/>
    <mergeCell ref="BF22:BF23"/>
    <mergeCell ref="BG22:BG23"/>
    <mergeCell ref="BH22:BH23"/>
    <mergeCell ref="AV22:AV23"/>
    <mergeCell ref="AW22:AW23"/>
    <mergeCell ref="AX22:AX23"/>
    <mergeCell ref="AY22:AY23"/>
    <mergeCell ref="BA22:BA23"/>
    <mergeCell ref="BB22:BB23"/>
    <mergeCell ref="AO22:AO23"/>
    <mergeCell ref="AP22:AP23"/>
    <mergeCell ref="AR22:AR23"/>
    <mergeCell ref="AS22:AS23"/>
    <mergeCell ref="AT22:AT23"/>
    <mergeCell ref="AU22:AU23"/>
    <mergeCell ref="AI22:AI23"/>
    <mergeCell ref="AJ22:AJ23"/>
    <mergeCell ref="AK22:AK23"/>
    <mergeCell ref="AL22:AL23"/>
    <mergeCell ref="AM22:AM23"/>
    <mergeCell ref="AN22:AN23"/>
    <mergeCell ref="R22:R23"/>
    <mergeCell ref="S22:S23"/>
    <mergeCell ref="T22:T23"/>
    <mergeCell ref="H22:H23"/>
    <mergeCell ref="I22:I23"/>
    <mergeCell ref="J22:J23"/>
    <mergeCell ref="K22:K23"/>
    <mergeCell ref="L22:L23"/>
    <mergeCell ref="M22:M23"/>
    <mergeCell ref="A24:A25"/>
    <mergeCell ref="B24:B25"/>
    <mergeCell ref="D24:D25"/>
    <mergeCell ref="E24:E25"/>
    <mergeCell ref="F24:F25"/>
    <mergeCell ref="G24:G25"/>
    <mergeCell ref="BC22:BC23"/>
    <mergeCell ref="BD22:BD23"/>
    <mergeCell ref="AB22:AB23"/>
    <mergeCell ref="AC22:AC23"/>
    <mergeCell ref="AD24:AD25"/>
    <mergeCell ref="AE24:AE25"/>
    <mergeCell ref="AF24:AF25"/>
    <mergeCell ref="AG24:AG25"/>
    <mergeCell ref="U24:U25"/>
    <mergeCell ref="V24:V25"/>
    <mergeCell ref="W24:W25"/>
    <mergeCell ref="X24:X25"/>
    <mergeCell ref="Z24:Z25"/>
    <mergeCell ref="AA24:AA25"/>
    <mergeCell ref="N24:N25"/>
    <mergeCell ref="O24:O25"/>
    <mergeCell ref="Q24:Q25"/>
    <mergeCell ref="BE20:BE21"/>
    <mergeCell ref="BF20:BF21"/>
    <mergeCell ref="BG20:BG21"/>
    <mergeCell ref="BH20:BH21"/>
    <mergeCell ref="AV20:AV21"/>
    <mergeCell ref="AW20:AW21"/>
    <mergeCell ref="AX20:AX21"/>
    <mergeCell ref="AY20:AY21"/>
    <mergeCell ref="BA20:BA21"/>
    <mergeCell ref="BB20:BB21"/>
    <mergeCell ref="AO20:AO21"/>
    <mergeCell ref="AP20:AP21"/>
    <mergeCell ref="AR20:AR21"/>
    <mergeCell ref="AS20:AS21"/>
    <mergeCell ref="AT20:AT21"/>
    <mergeCell ref="AU20:AU21"/>
    <mergeCell ref="AI20:AI21"/>
    <mergeCell ref="AJ20:AJ21"/>
    <mergeCell ref="AK20:AK21"/>
    <mergeCell ref="AL20:AL21"/>
    <mergeCell ref="AM20:AM21"/>
    <mergeCell ref="AN20:AN21"/>
    <mergeCell ref="R20:R21"/>
    <mergeCell ref="S20:S21"/>
    <mergeCell ref="T20:T21"/>
    <mergeCell ref="H20:H21"/>
    <mergeCell ref="I20:I21"/>
    <mergeCell ref="J20:J21"/>
    <mergeCell ref="K20:K21"/>
    <mergeCell ref="L20:L21"/>
    <mergeCell ref="M20:M21"/>
    <mergeCell ref="A22:A23"/>
    <mergeCell ref="B22:B23"/>
    <mergeCell ref="D22:D23"/>
    <mergeCell ref="E22:E23"/>
    <mergeCell ref="F22:F23"/>
    <mergeCell ref="G22:G23"/>
    <mergeCell ref="BC20:BC21"/>
    <mergeCell ref="BD20:BD21"/>
    <mergeCell ref="AB20:AB21"/>
    <mergeCell ref="AC20:AC21"/>
    <mergeCell ref="AD22:AD23"/>
    <mergeCell ref="AE22:AE23"/>
    <mergeCell ref="AF22:AF23"/>
    <mergeCell ref="AG22:AG23"/>
    <mergeCell ref="U22:U23"/>
    <mergeCell ref="V22:V23"/>
    <mergeCell ref="W22:W23"/>
    <mergeCell ref="X22:X23"/>
    <mergeCell ref="Z22:Z23"/>
    <mergeCell ref="AA22:AA23"/>
    <mergeCell ref="N22:N23"/>
    <mergeCell ref="O22:O23"/>
    <mergeCell ref="Q22:Q23"/>
    <mergeCell ref="BE18:BE19"/>
    <mergeCell ref="BF18:BF19"/>
    <mergeCell ref="BG18:BG19"/>
    <mergeCell ref="BH18:BH19"/>
    <mergeCell ref="AV18:AV19"/>
    <mergeCell ref="AW18:AW19"/>
    <mergeCell ref="AX18:AX19"/>
    <mergeCell ref="AY18:AY19"/>
    <mergeCell ref="BA18:BA19"/>
    <mergeCell ref="BB18:BB19"/>
    <mergeCell ref="AO18:AO19"/>
    <mergeCell ref="AP18:AP19"/>
    <mergeCell ref="AR18:AR19"/>
    <mergeCell ref="AS18:AS19"/>
    <mergeCell ref="AT18:AT19"/>
    <mergeCell ref="AU18:AU19"/>
    <mergeCell ref="AI18:AI19"/>
    <mergeCell ref="AJ18:AJ19"/>
    <mergeCell ref="AK18:AK19"/>
    <mergeCell ref="AL18:AL19"/>
    <mergeCell ref="AM18:AM19"/>
    <mergeCell ref="AN18:AN19"/>
    <mergeCell ref="R18:R19"/>
    <mergeCell ref="S18:S19"/>
    <mergeCell ref="T18:T19"/>
    <mergeCell ref="H18:H19"/>
    <mergeCell ref="I18:I19"/>
    <mergeCell ref="J18:J19"/>
    <mergeCell ref="K18:K19"/>
    <mergeCell ref="L18:L19"/>
    <mergeCell ref="M18:M19"/>
    <mergeCell ref="A20:A21"/>
    <mergeCell ref="B20:B21"/>
    <mergeCell ref="D20:D21"/>
    <mergeCell ref="E20:E21"/>
    <mergeCell ref="F20:F21"/>
    <mergeCell ref="G20:G21"/>
    <mergeCell ref="BC18:BC19"/>
    <mergeCell ref="BD18:BD19"/>
    <mergeCell ref="AB18:AB19"/>
    <mergeCell ref="AC18:AC19"/>
    <mergeCell ref="AD20:AD21"/>
    <mergeCell ref="AE20:AE21"/>
    <mergeCell ref="AF20:AF21"/>
    <mergeCell ref="AG20:AG21"/>
    <mergeCell ref="U20:U21"/>
    <mergeCell ref="V20:V21"/>
    <mergeCell ref="W20:W21"/>
    <mergeCell ref="X20:X21"/>
    <mergeCell ref="Z20:Z21"/>
    <mergeCell ref="AA20:AA21"/>
    <mergeCell ref="N20:N21"/>
    <mergeCell ref="O20:O21"/>
    <mergeCell ref="Q20:Q21"/>
    <mergeCell ref="BE16:BE17"/>
    <mergeCell ref="BF16:BF17"/>
    <mergeCell ref="BG16:BG17"/>
    <mergeCell ref="BH16:BH17"/>
    <mergeCell ref="AV16:AV17"/>
    <mergeCell ref="AW16:AW17"/>
    <mergeCell ref="AX16:AX17"/>
    <mergeCell ref="AY16:AY17"/>
    <mergeCell ref="BA16:BA17"/>
    <mergeCell ref="BB16:BB17"/>
    <mergeCell ref="AO16:AO17"/>
    <mergeCell ref="AP16:AP17"/>
    <mergeCell ref="AR16:AR17"/>
    <mergeCell ref="AS16:AS17"/>
    <mergeCell ref="AT16:AT17"/>
    <mergeCell ref="AU16:AU17"/>
    <mergeCell ref="AI16:AI17"/>
    <mergeCell ref="AJ16:AJ17"/>
    <mergeCell ref="AK16:AK17"/>
    <mergeCell ref="AL16:AL17"/>
    <mergeCell ref="AM16:AM17"/>
    <mergeCell ref="AN16:AN17"/>
    <mergeCell ref="R16:R17"/>
    <mergeCell ref="S16:S17"/>
    <mergeCell ref="T16:T17"/>
    <mergeCell ref="H16:H17"/>
    <mergeCell ref="I16:I17"/>
    <mergeCell ref="J16:J17"/>
    <mergeCell ref="K16:K17"/>
    <mergeCell ref="L16:L17"/>
    <mergeCell ref="M16:M17"/>
    <mergeCell ref="A18:A19"/>
    <mergeCell ref="B18:B19"/>
    <mergeCell ref="D18:D19"/>
    <mergeCell ref="E18:E19"/>
    <mergeCell ref="F18:F19"/>
    <mergeCell ref="G18:G19"/>
    <mergeCell ref="BC16:BC17"/>
    <mergeCell ref="BD16:BD17"/>
    <mergeCell ref="AB16:AB17"/>
    <mergeCell ref="AC16:AC17"/>
    <mergeCell ref="AD18:AD19"/>
    <mergeCell ref="AE18:AE19"/>
    <mergeCell ref="AF18:AF19"/>
    <mergeCell ref="AG18:AG19"/>
    <mergeCell ref="U18:U19"/>
    <mergeCell ref="V18:V19"/>
    <mergeCell ref="W18:W19"/>
    <mergeCell ref="X18:X19"/>
    <mergeCell ref="Z18:Z19"/>
    <mergeCell ref="AA18:AA19"/>
    <mergeCell ref="N18:N19"/>
    <mergeCell ref="O18:O19"/>
    <mergeCell ref="Q18:Q19"/>
    <mergeCell ref="BE14:BE15"/>
    <mergeCell ref="BF14:BF15"/>
    <mergeCell ref="BG14:BG15"/>
    <mergeCell ref="BH14:BH15"/>
    <mergeCell ref="AV14:AV15"/>
    <mergeCell ref="AW14:AW15"/>
    <mergeCell ref="AX14:AX15"/>
    <mergeCell ref="AY14:AY15"/>
    <mergeCell ref="BA14:BA15"/>
    <mergeCell ref="BB14:BB15"/>
    <mergeCell ref="AO14:AO15"/>
    <mergeCell ref="AP14:AP15"/>
    <mergeCell ref="AR14:AR15"/>
    <mergeCell ref="AS14:AS15"/>
    <mergeCell ref="AT14:AT15"/>
    <mergeCell ref="AU14:AU15"/>
    <mergeCell ref="AI14:AI15"/>
    <mergeCell ref="AJ14:AJ15"/>
    <mergeCell ref="AK14:AK15"/>
    <mergeCell ref="AL14:AL15"/>
    <mergeCell ref="AM14:AM15"/>
    <mergeCell ref="AN14:AN15"/>
    <mergeCell ref="R14:R15"/>
    <mergeCell ref="S14:S15"/>
    <mergeCell ref="T14:T15"/>
    <mergeCell ref="H14:H15"/>
    <mergeCell ref="I14:I15"/>
    <mergeCell ref="J14:J15"/>
    <mergeCell ref="K14:K15"/>
    <mergeCell ref="L14:L15"/>
    <mergeCell ref="M14:M15"/>
    <mergeCell ref="A16:A17"/>
    <mergeCell ref="B16:B17"/>
    <mergeCell ref="D16:D17"/>
    <mergeCell ref="E16:E17"/>
    <mergeCell ref="F16:F17"/>
    <mergeCell ref="G16:G17"/>
    <mergeCell ref="BC14:BC15"/>
    <mergeCell ref="BD14:BD15"/>
    <mergeCell ref="AB14:AB15"/>
    <mergeCell ref="AC14:AC15"/>
    <mergeCell ref="AD16:AD17"/>
    <mergeCell ref="AE16:AE17"/>
    <mergeCell ref="AF16:AF17"/>
    <mergeCell ref="AG16:AG17"/>
    <mergeCell ref="U16:U17"/>
    <mergeCell ref="V16:V17"/>
    <mergeCell ref="W16:W17"/>
    <mergeCell ref="X16:X17"/>
    <mergeCell ref="Z16:Z17"/>
    <mergeCell ref="AA16:AA17"/>
    <mergeCell ref="N16:N17"/>
    <mergeCell ref="O16:O17"/>
    <mergeCell ref="Q16:Q17"/>
    <mergeCell ref="BE12:BE13"/>
    <mergeCell ref="BF12:BF13"/>
    <mergeCell ref="BG12:BG13"/>
    <mergeCell ref="BH12:BH13"/>
    <mergeCell ref="AV12:AV13"/>
    <mergeCell ref="AW12:AW13"/>
    <mergeCell ref="AX12:AX13"/>
    <mergeCell ref="AY12:AY13"/>
    <mergeCell ref="BA12:BA13"/>
    <mergeCell ref="BB12:BB13"/>
    <mergeCell ref="AO12:AO13"/>
    <mergeCell ref="AP12:AP13"/>
    <mergeCell ref="AR12:AR13"/>
    <mergeCell ref="AS12:AS13"/>
    <mergeCell ref="AT12:AT13"/>
    <mergeCell ref="AU12:AU13"/>
    <mergeCell ref="AI12:AI13"/>
    <mergeCell ref="AJ12:AJ13"/>
    <mergeCell ref="AK12:AK13"/>
    <mergeCell ref="AL12:AL13"/>
    <mergeCell ref="AM12:AM13"/>
    <mergeCell ref="AN12:AN13"/>
    <mergeCell ref="R12:R13"/>
    <mergeCell ref="S12:S13"/>
    <mergeCell ref="T12:T13"/>
    <mergeCell ref="H12:H13"/>
    <mergeCell ref="I12:I13"/>
    <mergeCell ref="J12:J13"/>
    <mergeCell ref="K12:K13"/>
    <mergeCell ref="L12:L13"/>
    <mergeCell ref="M12:M13"/>
    <mergeCell ref="A14:A15"/>
    <mergeCell ref="B14:B15"/>
    <mergeCell ref="D14:D15"/>
    <mergeCell ref="E14:E15"/>
    <mergeCell ref="F14:F15"/>
    <mergeCell ref="G14:G15"/>
    <mergeCell ref="BC12:BC13"/>
    <mergeCell ref="BD12:BD13"/>
    <mergeCell ref="AB12:AB13"/>
    <mergeCell ref="AC12:AC13"/>
    <mergeCell ref="AD14:AD15"/>
    <mergeCell ref="AE14:AE15"/>
    <mergeCell ref="AF14:AF15"/>
    <mergeCell ref="AG14:AG15"/>
    <mergeCell ref="U14:U15"/>
    <mergeCell ref="V14:V15"/>
    <mergeCell ref="W14:W15"/>
    <mergeCell ref="X14:X15"/>
    <mergeCell ref="Z14:Z15"/>
    <mergeCell ref="AA14:AA15"/>
    <mergeCell ref="N14:N15"/>
    <mergeCell ref="O14:O15"/>
    <mergeCell ref="Q14:Q15"/>
    <mergeCell ref="BH10:BH11"/>
    <mergeCell ref="AV10:AV11"/>
    <mergeCell ref="AW10:AW11"/>
    <mergeCell ref="AX10:AX11"/>
    <mergeCell ref="AY10:AY11"/>
    <mergeCell ref="BA10:BA11"/>
    <mergeCell ref="BB10:BB11"/>
    <mergeCell ref="AO10:AO11"/>
    <mergeCell ref="AP10:AP11"/>
    <mergeCell ref="AR10:AR11"/>
    <mergeCell ref="AS10:AS11"/>
    <mergeCell ref="AT10:AT11"/>
    <mergeCell ref="AU10:AU11"/>
    <mergeCell ref="AI10:AI11"/>
    <mergeCell ref="AJ10:AJ11"/>
    <mergeCell ref="AK10:AK11"/>
    <mergeCell ref="AL10:AL11"/>
    <mergeCell ref="AM10:AM11"/>
    <mergeCell ref="AN10:AN11"/>
    <mergeCell ref="H10:H11"/>
    <mergeCell ref="I10:I11"/>
    <mergeCell ref="J10:J11"/>
    <mergeCell ref="K10:K11"/>
    <mergeCell ref="L10:L11"/>
    <mergeCell ref="M10:M11"/>
    <mergeCell ref="A12:A13"/>
    <mergeCell ref="B12:B13"/>
    <mergeCell ref="D12:D13"/>
    <mergeCell ref="E12:E13"/>
    <mergeCell ref="F12:F13"/>
    <mergeCell ref="G12:G13"/>
    <mergeCell ref="BC10:BC11"/>
    <mergeCell ref="BD10:BD11"/>
    <mergeCell ref="BE10:BE11"/>
    <mergeCell ref="BF10:BF11"/>
    <mergeCell ref="BG10:BG11"/>
    <mergeCell ref="AB10:AB11"/>
    <mergeCell ref="AC10:AC11"/>
    <mergeCell ref="AD12:AD13"/>
    <mergeCell ref="AE12:AE13"/>
    <mergeCell ref="AF12:AF13"/>
    <mergeCell ref="AG12:AG13"/>
    <mergeCell ref="U12:U13"/>
    <mergeCell ref="V12:V13"/>
    <mergeCell ref="W12:W13"/>
    <mergeCell ref="X12:X13"/>
    <mergeCell ref="Z12:Z13"/>
    <mergeCell ref="AA12:AA13"/>
    <mergeCell ref="N12:N13"/>
    <mergeCell ref="O12:O13"/>
    <mergeCell ref="Q12:Q13"/>
    <mergeCell ref="AD10:AD11"/>
    <mergeCell ref="AE10:AE11"/>
    <mergeCell ref="AF10:AF11"/>
    <mergeCell ref="AG10:AG11"/>
    <mergeCell ref="U10:U11"/>
    <mergeCell ref="V10:V11"/>
    <mergeCell ref="W10:W11"/>
    <mergeCell ref="X10:X11"/>
    <mergeCell ref="Z10:Z11"/>
    <mergeCell ref="AA10:AA11"/>
    <mergeCell ref="N10:N11"/>
    <mergeCell ref="O10:O11"/>
    <mergeCell ref="Q10:Q11"/>
    <mergeCell ref="R10:R11"/>
    <mergeCell ref="S10:S11"/>
    <mergeCell ref="T10:T11"/>
    <mergeCell ref="O8:O9"/>
    <mergeCell ref="Q8:Q9"/>
    <mergeCell ref="R8:R9"/>
    <mergeCell ref="S8:S9"/>
    <mergeCell ref="A10:A11"/>
    <mergeCell ref="B10:B11"/>
    <mergeCell ref="D10:D11"/>
    <mergeCell ref="E10:E11"/>
    <mergeCell ref="F10:F11"/>
    <mergeCell ref="G10:G11"/>
    <mergeCell ref="BC8:BC9"/>
    <mergeCell ref="BD8:BD9"/>
    <mergeCell ref="BE8:BE9"/>
    <mergeCell ref="BF8:BF9"/>
    <mergeCell ref="BG8:BG9"/>
    <mergeCell ref="BH8:BH9"/>
    <mergeCell ref="AV8:AV9"/>
    <mergeCell ref="AW8:AW9"/>
    <mergeCell ref="AX8:AX9"/>
    <mergeCell ref="AY8:AY9"/>
    <mergeCell ref="BA8:BA9"/>
    <mergeCell ref="BB8:BB9"/>
    <mergeCell ref="AO8:AO9"/>
    <mergeCell ref="AP8:AP9"/>
    <mergeCell ref="AR8:AR9"/>
    <mergeCell ref="AS8:AS9"/>
    <mergeCell ref="AT8:AT9"/>
    <mergeCell ref="AU8:AU9"/>
    <mergeCell ref="AI8:AI9"/>
    <mergeCell ref="AJ8:AJ9"/>
    <mergeCell ref="AK8:AK9"/>
    <mergeCell ref="AL8:AL9"/>
    <mergeCell ref="AM8:AM9"/>
    <mergeCell ref="AN8:AN9"/>
    <mergeCell ref="AB8:AB9"/>
    <mergeCell ref="AC8:AC9"/>
    <mergeCell ref="A6:A7"/>
    <mergeCell ref="B6:B7"/>
    <mergeCell ref="D6:D7"/>
    <mergeCell ref="E6:E7"/>
    <mergeCell ref="F6:F7"/>
    <mergeCell ref="G6:G7"/>
    <mergeCell ref="BC6:BC7"/>
    <mergeCell ref="BD6:BD7"/>
    <mergeCell ref="BE6:BE7"/>
    <mergeCell ref="BF6:BF7"/>
    <mergeCell ref="AB6:AB7"/>
    <mergeCell ref="AC6:AC7"/>
    <mergeCell ref="AD8:AD9"/>
    <mergeCell ref="AE8:AE9"/>
    <mergeCell ref="AF8:AF9"/>
    <mergeCell ref="AG8:AG9"/>
    <mergeCell ref="U8:U9"/>
    <mergeCell ref="V8:V9"/>
    <mergeCell ref="W8:W9"/>
    <mergeCell ref="X8:X9"/>
    <mergeCell ref="Z8:Z9"/>
    <mergeCell ref="AA8:AA9"/>
    <mergeCell ref="H6:H7"/>
    <mergeCell ref="I6:I7"/>
    <mergeCell ref="J6:J7"/>
    <mergeCell ref="A8:A9"/>
    <mergeCell ref="B8:B9"/>
    <mergeCell ref="D8:D9"/>
    <mergeCell ref="AV6:AV7"/>
    <mergeCell ref="AW6:AW7"/>
    <mergeCell ref="AX6:AX7"/>
    <mergeCell ref="AY6:AY7"/>
    <mergeCell ref="G1:G4"/>
    <mergeCell ref="H1:AG1"/>
    <mergeCell ref="AI1:BI1"/>
    <mergeCell ref="H2:O2"/>
    <mergeCell ref="Q2:X2"/>
    <mergeCell ref="Z2:AG2"/>
    <mergeCell ref="AI2:AP2"/>
    <mergeCell ref="AR2:AY2"/>
    <mergeCell ref="BA2:BH2"/>
    <mergeCell ref="P3:P4"/>
    <mergeCell ref="J8:J9"/>
    <mergeCell ref="K8:K9"/>
    <mergeCell ref="L8:L9"/>
    <mergeCell ref="M8:M9"/>
    <mergeCell ref="BG6:BG7"/>
    <mergeCell ref="BH6:BH7"/>
    <mergeCell ref="BA6:BA7"/>
    <mergeCell ref="BB6:BB7"/>
    <mergeCell ref="AO6:AO7"/>
    <mergeCell ref="AP6:AP7"/>
    <mergeCell ref="AR6:AR7"/>
    <mergeCell ref="AS6:AS7"/>
    <mergeCell ref="AT6:AT7"/>
    <mergeCell ref="AU6:AU7"/>
    <mergeCell ref="AI6:AI7"/>
    <mergeCell ref="AJ6:AJ7"/>
    <mergeCell ref="AK6:AK7"/>
    <mergeCell ref="AL6:AL7"/>
    <mergeCell ref="AM6:AM7"/>
    <mergeCell ref="AN6:AN7"/>
    <mergeCell ref="A1:A4"/>
    <mergeCell ref="B1:B4"/>
    <mergeCell ref="C1:C4"/>
    <mergeCell ref="D1:D4"/>
    <mergeCell ref="E1:E4"/>
    <mergeCell ref="F1:F4"/>
    <mergeCell ref="AD6:AD7"/>
    <mergeCell ref="AE6:AE7"/>
    <mergeCell ref="T8:T9"/>
    <mergeCell ref="H8:H9"/>
    <mergeCell ref="I8:I9"/>
    <mergeCell ref="AF6:AF7"/>
    <mergeCell ref="AG6:AG7"/>
    <mergeCell ref="U6:U7"/>
    <mergeCell ref="V6:V7"/>
    <mergeCell ref="W6:W7"/>
    <mergeCell ref="X6:X7"/>
    <mergeCell ref="Z6:Z7"/>
    <mergeCell ref="AA6:AA7"/>
    <mergeCell ref="N6:N7"/>
    <mergeCell ref="O6:O7"/>
    <mergeCell ref="Q6:Q7"/>
    <mergeCell ref="R6:R7"/>
    <mergeCell ref="S6:S7"/>
    <mergeCell ref="T6:T7"/>
    <mergeCell ref="K6:K7"/>
    <mergeCell ref="L6:L7"/>
    <mergeCell ref="M6:M7"/>
    <mergeCell ref="E8:E9"/>
    <mergeCell ref="F8:F9"/>
    <mergeCell ref="G8:G9"/>
    <mergeCell ref="N8:N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63"/>
  <sheetViews>
    <sheetView topLeftCell="A19" workbookViewId="0">
      <selection activeCell="A21" sqref="A21:XFD35"/>
    </sheetView>
  </sheetViews>
  <sheetFormatPr defaultRowHeight="15" x14ac:dyDescent="0.25"/>
  <cols>
    <col min="1" max="1" width="7" style="1" customWidth="1"/>
    <col min="2" max="2" width="13.28515625" style="1" customWidth="1"/>
    <col min="3" max="3" width="139" style="1" customWidth="1"/>
    <col min="4" max="4" width="13.140625" style="1" customWidth="1"/>
    <col min="5" max="5" width="9.28515625" style="1" customWidth="1"/>
    <col min="6" max="6" width="11.42578125" customWidth="1"/>
    <col min="7" max="7" width="11" style="7" customWidth="1"/>
    <col min="8" max="15" width="9.140625" style="7"/>
    <col min="16" max="16" width="10.7109375" style="7" customWidth="1"/>
    <col min="17" max="33" width="9.140625" style="7"/>
    <col min="34" max="34" width="10.140625" style="7" customWidth="1"/>
    <col min="35" max="60" width="9.140625" style="7"/>
  </cols>
  <sheetData>
    <row r="1" spans="1:61" ht="15.75" thickBot="1" x14ac:dyDescent="0.3">
      <c r="A1" s="50" t="s">
        <v>0</v>
      </c>
      <c r="B1" s="53" t="s">
        <v>1</v>
      </c>
      <c r="C1" s="53" t="s">
        <v>2</v>
      </c>
      <c r="D1" s="53" t="s">
        <v>72</v>
      </c>
      <c r="E1" s="53" t="s">
        <v>101</v>
      </c>
      <c r="F1" s="56" t="s">
        <v>73</v>
      </c>
      <c r="G1" s="62" t="s">
        <v>74</v>
      </c>
      <c r="H1" s="65" t="s">
        <v>84</v>
      </c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7"/>
      <c r="AH1" s="19"/>
      <c r="AI1" s="68" t="s">
        <v>100</v>
      </c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70"/>
    </row>
    <row r="2" spans="1:61" ht="15.75" x14ac:dyDescent="0.25">
      <c r="A2" s="51"/>
      <c r="B2" s="54"/>
      <c r="C2" s="54"/>
      <c r="D2" s="54"/>
      <c r="E2" s="54"/>
      <c r="F2" s="57"/>
      <c r="G2" s="63"/>
      <c r="H2" s="65" t="s">
        <v>85</v>
      </c>
      <c r="I2" s="66"/>
      <c r="J2" s="66"/>
      <c r="K2" s="66"/>
      <c r="L2" s="66"/>
      <c r="M2" s="66"/>
      <c r="N2" s="66"/>
      <c r="O2" s="67"/>
      <c r="P2" s="17">
        <f>SUBTOTAL(9,P6:P111)</f>
        <v>9915.7698426573406</v>
      </c>
      <c r="Q2" s="65" t="s">
        <v>86</v>
      </c>
      <c r="R2" s="66"/>
      <c r="S2" s="66"/>
      <c r="T2" s="66"/>
      <c r="U2" s="66"/>
      <c r="V2" s="66"/>
      <c r="W2" s="66"/>
      <c r="X2" s="67"/>
      <c r="Y2" s="17">
        <f>SUBTOTAL(9,Y6:Y111)</f>
        <v>8539.5659965034974</v>
      </c>
      <c r="Z2" s="65" t="s">
        <v>87</v>
      </c>
      <c r="AA2" s="66"/>
      <c r="AB2" s="66"/>
      <c r="AC2" s="66"/>
      <c r="AD2" s="66"/>
      <c r="AE2" s="66"/>
      <c r="AF2" s="66"/>
      <c r="AG2" s="67"/>
      <c r="AH2" s="17">
        <f>SUBTOTAL(9,AH6:AH111)</f>
        <v>8228.8429195804201</v>
      </c>
      <c r="AI2" s="71" t="s">
        <v>85</v>
      </c>
      <c r="AJ2" s="72"/>
      <c r="AK2" s="72"/>
      <c r="AL2" s="72"/>
      <c r="AM2" s="72"/>
      <c r="AN2" s="48"/>
      <c r="AO2" s="72"/>
      <c r="AP2" s="73"/>
      <c r="AQ2" s="17">
        <f>SUBTOTAL(9,AQ6:AQ111)</f>
        <v>8539.5659965034974</v>
      </c>
      <c r="AR2" s="71" t="s">
        <v>86</v>
      </c>
      <c r="AS2" s="72"/>
      <c r="AT2" s="72"/>
      <c r="AU2" s="72"/>
      <c r="AV2" s="72"/>
      <c r="AW2" s="48"/>
      <c r="AX2" s="72"/>
      <c r="AY2" s="73"/>
      <c r="AZ2" s="17">
        <f>SUBTOTAL(9,AZ6:AZ111)</f>
        <v>8361.3659965034967</v>
      </c>
      <c r="BA2" s="71" t="s">
        <v>87</v>
      </c>
      <c r="BB2" s="72"/>
      <c r="BC2" s="72"/>
      <c r="BD2" s="72"/>
      <c r="BE2" s="72"/>
      <c r="BF2" s="48"/>
      <c r="BG2" s="72"/>
      <c r="BH2" s="73"/>
      <c r="BI2" s="17">
        <f>SUBTOTAL(9,BI6:BI111)</f>
        <v>8149.6429195804194</v>
      </c>
    </row>
    <row r="3" spans="1:61" ht="30" x14ac:dyDescent="0.25">
      <c r="A3" s="51"/>
      <c r="B3" s="54"/>
      <c r="C3" s="54"/>
      <c r="D3" s="54"/>
      <c r="E3" s="54"/>
      <c r="F3" s="57"/>
      <c r="G3" s="63"/>
      <c r="H3" s="18" t="s">
        <v>88</v>
      </c>
      <c r="I3" s="18" t="s">
        <v>89</v>
      </c>
      <c r="J3" s="18" t="s">
        <v>90</v>
      </c>
      <c r="K3" s="18" t="s">
        <v>102</v>
      </c>
      <c r="L3" s="18" t="s">
        <v>92</v>
      </c>
      <c r="M3" s="12" t="s">
        <v>93</v>
      </c>
      <c r="N3" s="18" t="s">
        <v>94</v>
      </c>
      <c r="O3" s="18" t="s">
        <v>95</v>
      </c>
      <c r="P3" s="74" t="s">
        <v>104</v>
      </c>
      <c r="Q3" s="18" t="s">
        <v>88</v>
      </c>
      <c r="R3" s="18" t="s">
        <v>89</v>
      </c>
      <c r="S3" s="18" t="s">
        <v>90</v>
      </c>
      <c r="T3" s="18" t="s">
        <v>102</v>
      </c>
      <c r="U3" s="18" t="s">
        <v>92</v>
      </c>
      <c r="V3" s="18" t="s">
        <v>93</v>
      </c>
      <c r="W3" s="18" t="s">
        <v>94</v>
      </c>
      <c r="X3" s="18" t="s">
        <v>95</v>
      </c>
      <c r="Y3" s="18"/>
      <c r="Z3" s="18" t="s">
        <v>88</v>
      </c>
      <c r="AA3" s="18" t="s">
        <v>89</v>
      </c>
      <c r="AB3" s="18" t="s">
        <v>90</v>
      </c>
      <c r="AC3" s="18" t="s">
        <v>91</v>
      </c>
      <c r="AD3" s="18" t="s">
        <v>92</v>
      </c>
      <c r="AE3" s="18" t="s">
        <v>93</v>
      </c>
      <c r="AF3" s="18" t="s">
        <v>94</v>
      </c>
      <c r="AG3" s="18" t="s">
        <v>95</v>
      </c>
      <c r="AH3" s="18"/>
      <c r="AI3" s="13" t="s">
        <v>88</v>
      </c>
      <c r="AJ3" s="13" t="s">
        <v>89</v>
      </c>
      <c r="AK3" s="13" t="s">
        <v>90</v>
      </c>
      <c r="AL3" s="13" t="s">
        <v>91</v>
      </c>
      <c r="AM3" s="13" t="s">
        <v>92</v>
      </c>
      <c r="AN3" s="13" t="s">
        <v>93</v>
      </c>
      <c r="AO3" s="13" t="s">
        <v>94</v>
      </c>
      <c r="AP3" s="13" t="s">
        <v>95</v>
      </c>
      <c r="AQ3" s="13"/>
      <c r="AR3" s="13" t="s">
        <v>88</v>
      </c>
      <c r="AS3" s="13" t="s">
        <v>89</v>
      </c>
      <c r="AT3" s="13" t="s">
        <v>90</v>
      </c>
      <c r="AU3" s="13" t="s">
        <v>91</v>
      </c>
      <c r="AV3" s="13" t="s">
        <v>92</v>
      </c>
      <c r="AW3" s="13" t="s">
        <v>93</v>
      </c>
      <c r="AX3" s="13" t="s">
        <v>94</v>
      </c>
      <c r="AY3" s="13" t="s">
        <v>95</v>
      </c>
      <c r="AZ3" s="13"/>
      <c r="BA3" s="13" t="s">
        <v>88</v>
      </c>
      <c r="BB3" s="13" t="s">
        <v>89</v>
      </c>
      <c r="BC3" s="13" t="s">
        <v>90</v>
      </c>
      <c r="BD3" s="13" t="s">
        <v>91</v>
      </c>
      <c r="BE3" s="13" t="s">
        <v>92</v>
      </c>
      <c r="BF3" s="13" t="s">
        <v>93</v>
      </c>
      <c r="BG3" s="13" t="s">
        <v>94</v>
      </c>
      <c r="BH3" s="13" t="s">
        <v>95</v>
      </c>
      <c r="BI3" s="13"/>
    </row>
    <row r="4" spans="1:61" x14ac:dyDescent="0.25">
      <c r="A4" s="52"/>
      <c r="B4" s="55"/>
      <c r="C4" s="55"/>
      <c r="D4" s="55"/>
      <c r="E4" s="55"/>
      <c r="F4" s="58"/>
      <c r="G4" s="64"/>
      <c r="H4" s="12">
        <v>30</v>
      </c>
      <c r="I4" s="12">
        <v>60</v>
      </c>
      <c r="J4" s="12" t="s">
        <v>96</v>
      </c>
      <c r="K4" s="12" t="s">
        <v>103</v>
      </c>
      <c r="L4" s="12" t="s">
        <v>96</v>
      </c>
      <c r="M4" s="12" t="s">
        <v>98</v>
      </c>
      <c r="N4" s="12" t="s">
        <v>99</v>
      </c>
      <c r="O4" s="12" t="s">
        <v>98</v>
      </c>
      <c r="P4" s="75"/>
      <c r="Q4" s="12">
        <v>30</v>
      </c>
      <c r="R4" s="12">
        <v>60</v>
      </c>
      <c r="S4" s="16">
        <v>180</v>
      </c>
      <c r="T4" s="16">
        <v>360</v>
      </c>
      <c r="U4" s="16">
        <v>180</v>
      </c>
      <c r="V4" s="16">
        <v>60</v>
      </c>
      <c r="W4" s="16">
        <v>120</v>
      </c>
      <c r="X4" s="16">
        <v>60</v>
      </c>
      <c r="Y4" s="12"/>
      <c r="Z4" s="12">
        <v>30</v>
      </c>
      <c r="AA4" s="12">
        <v>60</v>
      </c>
      <c r="AB4" s="12" t="s">
        <v>96</v>
      </c>
      <c r="AC4" s="12" t="s">
        <v>97</v>
      </c>
      <c r="AD4" s="12" t="s">
        <v>96</v>
      </c>
      <c r="AE4" s="12" t="s">
        <v>98</v>
      </c>
      <c r="AF4" s="12" t="s">
        <v>99</v>
      </c>
      <c r="AG4" s="12" t="s">
        <v>98</v>
      </c>
      <c r="AH4" s="12"/>
      <c r="AI4" s="14">
        <v>30</v>
      </c>
      <c r="AJ4" s="14">
        <v>60</v>
      </c>
      <c r="AK4" s="14" t="s">
        <v>96</v>
      </c>
      <c r="AL4" s="14" t="s">
        <v>97</v>
      </c>
      <c r="AM4" s="14" t="s">
        <v>96</v>
      </c>
      <c r="AN4" s="14" t="s">
        <v>98</v>
      </c>
      <c r="AO4" s="14" t="s">
        <v>99</v>
      </c>
      <c r="AP4" s="14" t="s">
        <v>98</v>
      </c>
      <c r="AQ4" s="14"/>
      <c r="AR4" s="14">
        <v>30</v>
      </c>
      <c r="AS4" s="14">
        <v>60</v>
      </c>
      <c r="AT4" s="14" t="s">
        <v>96</v>
      </c>
      <c r="AU4" s="14" t="s">
        <v>97</v>
      </c>
      <c r="AV4" s="14" t="s">
        <v>96</v>
      </c>
      <c r="AW4" s="14" t="s">
        <v>98</v>
      </c>
      <c r="AX4" s="14" t="s">
        <v>99</v>
      </c>
      <c r="AY4" s="14" t="s">
        <v>98</v>
      </c>
      <c r="AZ4" s="14"/>
      <c r="BA4" s="14">
        <v>30</v>
      </c>
      <c r="BB4" s="14">
        <v>60</v>
      </c>
      <c r="BC4" s="14" t="s">
        <v>96</v>
      </c>
      <c r="BD4" s="14" t="s">
        <v>97</v>
      </c>
      <c r="BE4" s="14" t="s">
        <v>96</v>
      </c>
      <c r="BF4" s="14" t="s">
        <v>98</v>
      </c>
      <c r="BG4" s="14" t="s">
        <v>99</v>
      </c>
      <c r="BH4" s="14" t="s">
        <v>98</v>
      </c>
      <c r="BI4" s="14"/>
    </row>
    <row r="5" spans="1:61" x14ac:dyDescent="0.25">
      <c r="A5" s="8">
        <v>1</v>
      </c>
      <c r="B5" s="8">
        <v>2</v>
      </c>
      <c r="C5" s="8">
        <v>3</v>
      </c>
      <c r="D5" s="8">
        <v>4</v>
      </c>
      <c r="E5" s="8">
        <v>6</v>
      </c>
      <c r="F5" s="8">
        <v>7</v>
      </c>
      <c r="G5" s="8">
        <v>8</v>
      </c>
      <c r="H5" s="8">
        <v>9</v>
      </c>
      <c r="I5" s="8">
        <v>10</v>
      </c>
      <c r="J5" s="8">
        <v>11</v>
      </c>
      <c r="K5" s="8">
        <v>12</v>
      </c>
      <c r="L5" s="8">
        <v>13</v>
      </c>
      <c r="M5" s="8">
        <v>14</v>
      </c>
      <c r="N5" s="8">
        <v>15</v>
      </c>
      <c r="O5" s="8">
        <v>16</v>
      </c>
      <c r="P5" s="8"/>
      <c r="Q5" s="8">
        <v>17</v>
      </c>
      <c r="R5" s="8">
        <v>18</v>
      </c>
      <c r="S5" s="8">
        <v>19</v>
      </c>
      <c r="T5" s="8">
        <v>20</v>
      </c>
      <c r="U5" s="8">
        <v>21</v>
      </c>
      <c r="V5" s="8">
        <v>22</v>
      </c>
      <c r="W5" s="8">
        <v>23</v>
      </c>
      <c r="X5" s="8">
        <v>24</v>
      </c>
      <c r="Y5" s="8">
        <v>25</v>
      </c>
      <c r="Z5" s="8">
        <v>26</v>
      </c>
      <c r="AA5" s="8">
        <v>27</v>
      </c>
      <c r="AB5" s="8">
        <v>28</v>
      </c>
      <c r="AC5" s="8">
        <v>29</v>
      </c>
      <c r="AD5" s="8">
        <v>30</v>
      </c>
      <c r="AE5" s="8">
        <v>31</v>
      </c>
      <c r="AF5" s="8">
        <v>32</v>
      </c>
      <c r="AG5" s="8">
        <v>33</v>
      </c>
      <c r="AH5" s="8">
        <v>34</v>
      </c>
      <c r="AI5" s="8">
        <v>35</v>
      </c>
      <c r="AJ5" s="8">
        <v>36</v>
      </c>
      <c r="AK5" s="8">
        <v>37</v>
      </c>
      <c r="AL5" s="8">
        <v>38</v>
      </c>
      <c r="AM5" s="8">
        <v>39</v>
      </c>
      <c r="AN5" s="8">
        <v>40</v>
      </c>
      <c r="AO5" s="8">
        <v>41</v>
      </c>
      <c r="AP5" s="8">
        <v>42</v>
      </c>
      <c r="AQ5" s="8">
        <v>43</v>
      </c>
      <c r="AR5" s="8">
        <v>44</v>
      </c>
      <c r="AS5" s="8">
        <v>45</v>
      </c>
      <c r="AT5" s="8">
        <v>46</v>
      </c>
      <c r="AU5" s="8">
        <v>47</v>
      </c>
      <c r="AV5" s="8">
        <v>48</v>
      </c>
      <c r="AW5" s="8">
        <v>49</v>
      </c>
      <c r="AX5" s="8">
        <v>50</v>
      </c>
      <c r="AY5" s="8">
        <v>51</v>
      </c>
      <c r="AZ5" s="8">
        <v>52</v>
      </c>
      <c r="BA5" s="8">
        <v>53</v>
      </c>
      <c r="BB5" s="8">
        <v>54</v>
      </c>
      <c r="BC5" s="8">
        <v>55</v>
      </c>
      <c r="BD5" s="8">
        <v>56</v>
      </c>
      <c r="BE5" s="8">
        <v>57</v>
      </c>
      <c r="BF5" s="8">
        <v>58</v>
      </c>
      <c r="BG5" s="8">
        <v>59</v>
      </c>
      <c r="BH5" s="8">
        <v>60</v>
      </c>
      <c r="BI5" s="8">
        <v>61</v>
      </c>
    </row>
    <row r="6" spans="1:61" ht="45" x14ac:dyDescent="0.25">
      <c r="A6" s="92">
        <v>13</v>
      </c>
      <c r="B6" s="37" t="s">
        <v>60</v>
      </c>
      <c r="C6" s="2" t="s">
        <v>19</v>
      </c>
      <c r="D6" s="59">
        <v>15</v>
      </c>
      <c r="E6" s="59">
        <v>60</v>
      </c>
      <c r="F6" s="59">
        <v>25.9</v>
      </c>
      <c r="G6" s="60">
        <v>4</v>
      </c>
      <c r="H6" s="38">
        <v>20</v>
      </c>
      <c r="I6" s="38">
        <v>20</v>
      </c>
      <c r="J6" s="38">
        <f>E6/(G6*100/100)</f>
        <v>15</v>
      </c>
      <c r="K6" s="38">
        <v>20</v>
      </c>
      <c r="L6" s="38">
        <f>E6/(G6*100/100)</f>
        <v>15</v>
      </c>
      <c r="M6" s="38">
        <v>20</v>
      </c>
      <c r="N6" s="38">
        <v>20</v>
      </c>
      <c r="O6" s="38">
        <v>20</v>
      </c>
      <c r="P6" s="15">
        <f>(($E6/H6)*30+($E6/I6)*60+($E6/J6)*180+($E6/K6)*360+($E6/L6)*180+($E6/M6)*60+($E6/N6)*120+($E6/O6)*60)/$E6*$F6</f>
        <v>1515.1499999999999</v>
      </c>
      <c r="Q6" s="38">
        <v>20</v>
      </c>
      <c r="R6" s="38">
        <v>20</v>
      </c>
      <c r="S6" s="38">
        <v>15</v>
      </c>
      <c r="T6" s="38">
        <v>20</v>
      </c>
      <c r="U6" s="38">
        <v>15</v>
      </c>
      <c r="V6" s="38">
        <v>20</v>
      </c>
      <c r="W6" s="38">
        <v>20</v>
      </c>
      <c r="X6" s="38">
        <v>20</v>
      </c>
      <c r="Y6" s="15">
        <f>(($E6/Q6)*30+($E6/R6)*60+($E6/S6)*180+($E6/T6)*360+($E6/U6)*180+($E6/V6)*60+($E6/W6)*120+($E6/X6)*60)/$E6*$F6</f>
        <v>1515.1499999999999</v>
      </c>
      <c r="Z6" s="38">
        <v>20</v>
      </c>
      <c r="AA6" s="38">
        <v>20</v>
      </c>
      <c r="AB6" s="38">
        <v>15</v>
      </c>
      <c r="AC6" s="38">
        <v>20</v>
      </c>
      <c r="AD6" s="38">
        <v>15</v>
      </c>
      <c r="AE6" s="38">
        <v>20</v>
      </c>
      <c r="AF6" s="38">
        <v>20</v>
      </c>
      <c r="AG6" s="38">
        <v>20</v>
      </c>
      <c r="AH6" s="15">
        <f>(($E6/Z6)*30+($E6/AA6)*60+($E6/AB6)*180+($E6/AC6)*360+($E6/AD6)*180+($E6/AE6)*60+($E6/AF6)*120+($E6/AG6)*60)/$E6*$F6</f>
        <v>1515.1499999999999</v>
      </c>
      <c r="AI6" s="38">
        <v>20</v>
      </c>
      <c r="AJ6" s="38">
        <v>20</v>
      </c>
      <c r="AK6" s="38">
        <v>15</v>
      </c>
      <c r="AL6" s="38">
        <v>20</v>
      </c>
      <c r="AM6" s="38">
        <v>15</v>
      </c>
      <c r="AN6" s="38">
        <v>20</v>
      </c>
      <c r="AO6" s="38">
        <v>20</v>
      </c>
      <c r="AP6" s="38">
        <v>20</v>
      </c>
      <c r="AQ6" s="15">
        <f>(($E6/AI6)*30+($E6/AJ6)*60+($E6/AK6)*180+($E6/AL6)*360+($E6/AM6)*180+($E6/AN6)*60+($E6/AO6)*120+($E6/AP6)*60)/$E6*$F6</f>
        <v>1515.1499999999999</v>
      </c>
      <c r="AR6" s="38">
        <v>20</v>
      </c>
      <c r="AS6" s="38">
        <v>20</v>
      </c>
      <c r="AT6" s="38">
        <v>15</v>
      </c>
      <c r="AU6" s="38">
        <v>20</v>
      </c>
      <c r="AV6" s="38">
        <v>15</v>
      </c>
      <c r="AW6" s="38">
        <v>20</v>
      </c>
      <c r="AX6" s="38">
        <v>20</v>
      </c>
      <c r="AY6" s="38">
        <v>20</v>
      </c>
      <c r="AZ6" s="15">
        <f>(($E6/AR6)*30+($E6/AS6)*60+($E6/AT6)*180+($E6/AU6)*360+($E6/AV6)*180+($E6/AW6)*60+($E6/AX6)*120+($E6/AY6)*60)/$E6*$F6</f>
        <v>1515.1499999999999</v>
      </c>
      <c r="BA6" s="38">
        <v>20</v>
      </c>
      <c r="BB6" s="38">
        <v>20</v>
      </c>
      <c r="BC6" s="38">
        <v>15</v>
      </c>
      <c r="BD6" s="38">
        <v>20</v>
      </c>
      <c r="BE6" s="38">
        <v>15</v>
      </c>
      <c r="BF6" s="38">
        <v>20</v>
      </c>
      <c r="BG6" s="38">
        <v>20</v>
      </c>
      <c r="BH6" s="38">
        <v>20</v>
      </c>
      <c r="BI6" s="15">
        <f>(($E6/BA6)*30+($E6/BB6)*60+($E6/BC6)*180+($E6/BD6)*360+($E6/BE6)*180+($E6/BF6)*60+($E6/BG6)*120+($E6/BH6)*60)/$E6*$F6</f>
        <v>1515.1499999999999</v>
      </c>
    </row>
    <row r="7" spans="1:61" ht="45" x14ac:dyDescent="0.25">
      <c r="A7" s="77"/>
      <c r="B7" s="37"/>
      <c r="C7" s="3" t="s">
        <v>20</v>
      </c>
      <c r="D7" s="59"/>
      <c r="E7" s="59"/>
      <c r="F7" s="59"/>
      <c r="G7" s="61"/>
      <c r="H7" s="39"/>
      <c r="I7" s="39"/>
      <c r="J7" s="39"/>
      <c r="K7" s="39"/>
      <c r="L7" s="39"/>
      <c r="M7" s="39"/>
      <c r="N7" s="39"/>
      <c r="O7" s="39"/>
      <c r="P7" s="15"/>
      <c r="Q7" s="39"/>
      <c r="R7" s="39"/>
      <c r="S7" s="39"/>
      <c r="T7" s="39"/>
      <c r="U7" s="39"/>
      <c r="V7" s="39"/>
      <c r="W7" s="39"/>
      <c r="X7" s="39"/>
      <c r="Y7" s="15"/>
      <c r="Z7" s="39"/>
      <c r="AA7" s="39"/>
      <c r="AB7" s="39"/>
      <c r="AC7" s="39"/>
      <c r="AD7" s="39"/>
      <c r="AE7" s="39"/>
      <c r="AF7" s="39"/>
      <c r="AG7" s="39"/>
      <c r="AH7" s="15"/>
      <c r="AI7" s="39"/>
      <c r="AJ7" s="39"/>
      <c r="AK7" s="39"/>
      <c r="AL7" s="39"/>
      <c r="AM7" s="39"/>
      <c r="AN7" s="39"/>
      <c r="AO7" s="39"/>
      <c r="AP7" s="39"/>
      <c r="AQ7" s="15"/>
      <c r="AR7" s="39"/>
      <c r="AS7" s="39"/>
      <c r="AT7" s="39"/>
      <c r="AU7" s="39"/>
      <c r="AV7" s="39"/>
      <c r="AW7" s="39"/>
      <c r="AX7" s="39"/>
      <c r="AY7" s="39"/>
      <c r="AZ7" s="15"/>
      <c r="BA7" s="39"/>
      <c r="BB7" s="39"/>
      <c r="BC7" s="39"/>
      <c r="BD7" s="39"/>
      <c r="BE7" s="39"/>
      <c r="BF7" s="39"/>
      <c r="BG7" s="39"/>
      <c r="BH7" s="39"/>
      <c r="BI7" s="15"/>
    </row>
    <row r="8" spans="1:61" ht="45" x14ac:dyDescent="0.25">
      <c r="A8" s="92">
        <v>35</v>
      </c>
      <c r="B8" s="37" t="s">
        <v>3</v>
      </c>
      <c r="C8" s="2" t="s">
        <v>23</v>
      </c>
      <c r="D8" s="59">
        <v>9</v>
      </c>
      <c r="E8" s="59">
        <f>D8*G8</f>
        <v>36</v>
      </c>
      <c r="F8" s="59">
        <v>8.6</v>
      </c>
      <c r="G8" s="60">
        <v>4</v>
      </c>
      <c r="H8" s="38">
        <v>15</v>
      </c>
      <c r="I8" s="38">
        <v>12</v>
      </c>
      <c r="J8" s="38">
        <v>9</v>
      </c>
      <c r="K8" s="38">
        <v>12</v>
      </c>
      <c r="L8" s="38">
        <v>9</v>
      </c>
      <c r="M8" s="38">
        <v>12</v>
      </c>
      <c r="N8" s="38">
        <v>20</v>
      </c>
      <c r="O8" s="38">
        <v>20</v>
      </c>
      <c r="P8" s="15">
        <f t="shared" ref="P8:P18" si="0">((E8/H8)*30+(E8/I8)*60+(E8/J8)*180+(E8/K8)*360+(E8/L8)*180+(E8/M8)*60+(E8/N8)*120+(E8/O8)*60)/E8*F8</f>
        <v>782.6</v>
      </c>
      <c r="Q8" s="38">
        <v>15</v>
      </c>
      <c r="R8" s="38">
        <v>12</v>
      </c>
      <c r="S8" s="38">
        <v>9</v>
      </c>
      <c r="T8" s="38">
        <v>12</v>
      </c>
      <c r="U8" s="38">
        <v>9</v>
      </c>
      <c r="V8" s="38">
        <v>12</v>
      </c>
      <c r="W8" s="38">
        <v>20</v>
      </c>
      <c r="X8" s="38">
        <v>20</v>
      </c>
      <c r="Y8" s="15">
        <f t="shared" ref="Y8:Y18" si="1">(($E8/Q8)*30+($E8/R8)*60+($E8/S8)*180+($E8/T8)*360+($E8/U8)*180+($E8/V8)*60+($E8/W8)*120+($E8/X8)*60)/$E8*$F8</f>
        <v>782.6</v>
      </c>
      <c r="Z8" s="38">
        <v>15</v>
      </c>
      <c r="AA8" s="38">
        <v>12</v>
      </c>
      <c r="AB8" s="38">
        <v>12</v>
      </c>
      <c r="AC8" s="38">
        <v>12</v>
      </c>
      <c r="AD8" s="38">
        <v>12</v>
      </c>
      <c r="AE8" s="38">
        <v>12</v>
      </c>
      <c r="AF8" s="38">
        <v>20</v>
      </c>
      <c r="AG8" s="38">
        <v>20</v>
      </c>
      <c r="AH8" s="15">
        <f t="shared" ref="AH8:AH18" si="2">(($E8/Z8)*30+($E8/AA8)*60+($E8/AB8)*180+($E8/AC8)*360+($E8/AD8)*180+($E8/AE8)*60+($E8/AF8)*120+($E8/AG8)*60)/$E8*$F8</f>
        <v>696.6</v>
      </c>
      <c r="AI8" s="38">
        <v>15</v>
      </c>
      <c r="AJ8" s="38">
        <v>12</v>
      </c>
      <c r="AK8" s="38">
        <v>9</v>
      </c>
      <c r="AL8" s="38">
        <v>12</v>
      </c>
      <c r="AM8" s="38">
        <v>9</v>
      </c>
      <c r="AN8" s="38">
        <v>12</v>
      </c>
      <c r="AO8" s="38">
        <v>20</v>
      </c>
      <c r="AP8" s="38">
        <v>20</v>
      </c>
      <c r="AQ8" s="15">
        <f t="shared" ref="AQ8:AQ18" si="3">(($E8/AI8)*30+($E8/AJ8)*60+($E8/AK8)*180+($E8/AL8)*360+($E8/AM8)*180+($E8/AN8)*60+($E8/AO8)*120+($E8/AP8)*60)/$E8*$F8</f>
        <v>782.6</v>
      </c>
      <c r="AR8" s="38">
        <v>15</v>
      </c>
      <c r="AS8" s="38">
        <v>12</v>
      </c>
      <c r="AT8" s="38">
        <v>9</v>
      </c>
      <c r="AU8" s="38">
        <v>12</v>
      </c>
      <c r="AV8" s="38">
        <v>9</v>
      </c>
      <c r="AW8" s="38">
        <v>12</v>
      </c>
      <c r="AX8" s="38">
        <v>20</v>
      </c>
      <c r="AY8" s="38">
        <v>20</v>
      </c>
      <c r="AZ8" s="15">
        <f t="shared" ref="AZ8:AZ18" si="4">(($E8/AR8)*30+($E8/AS8)*60+($E8/AT8)*180+($E8/AU8)*360+($E8/AV8)*180+($E8/AW8)*60+($E8/AX8)*120+($E8/AY8)*60)/$E8*$F8</f>
        <v>782.6</v>
      </c>
      <c r="BA8" s="38">
        <v>15</v>
      </c>
      <c r="BB8" s="38">
        <v>12</v>
      </c>
      <c r="BC8" s="38">
        <v>12</v>
      </c>
      <c r="BD8" s="38">
        <v>12</v>
      </c>
      <c r="BE8" s="38">
        <v>12</v>
      </c>
      <c r="BF8" s="38">
        <v>12</v>
      </c>
      <c r="BG8" s="38">
        <v>20</v>
      </c>
      <c r="BH8" s="38">
        <v>20</v>
      </c>
      <c r="BI8" s="15">
        <f t="shared" ref="BI8:BI18" si="5">(($E8/BA8)*30+($E8/BB8)*60+($E8/BC8)*180+($E8/BD8)*360+($E8/BE8)*180+($E8/BF8)*60+($E8/BG8)*120+($E8/BH8)*60)/$E8*$F8</f>
        <v>696.6</v>
      </c>
    </row>
    <row r="9" spans="1:61" ht="45" x14ac:dyDescent="0.25">
      <c r="A9" s="77"/>
      <c r="B9" s="37"/>
      <c r="C9" s="3" t="s">
        <v>24</v>
      </c>
      <c r="D9" s="59"/>
      <c r="E9" s="59"/>
      <c r="F9" s="59"/>
      <c r="G9" s="61"/>
      <c r="H9" s="39"/>
      <c r="I9" s="39"/>
      <c r="J9" s="39"/>
      <c r="K9" s="39"/>
      <c r="L9" s="39"/>
      <c r="M9" s="39"/>
      <c r="N9" s="39"/>
      <c r="O9" s="39"/>
      <c r="P9" s="15"/>
      <c r="Q9" s="39"/>
      <c r="R9" s="39"/>
      <c r="S9" s="39"/>
      <c r="T9" s="39"/>
      <c r="U9" s="39"/>
      <c r="V9" s="39"/>
      <c r="W9" s="39"/>
      <c r="X9" s="39"/>
      <c r="Y9" s="15"/>
      <c r="Z9" s="39"/>
      <c r="AA9" s="39"/>
      <c r="AB9" s="39"/>
      <c r="AC9" s="39"/>
      <c r="AD9" s="39"/>
      <c r="AE9" s="39"/>
      <c r="AF9" s="39"/>
      <c r="AG9" s="39"/>
      <c r="AH9" s="15"/>
      <c r="AI9" s="39"/>
      <c r="AJ9" s="39"/>
      <c r="AK9" s="39"/>
      <c r="AL9" s="39"/>
      <c r="AM9" s="39"/>
      <c r="AN9" s="39"/>
      <c r="AO9" s="39"/>
      <c r="AP9" s="39"/>
      <c r="AQ9" s="15"/>
      <c r="AR9" s="39"/>
      <c r="AS9" s="39"/>
      <c r="AT9" s="39"/>
      <c r="AU9" s="39"/>
      <c r="AV9" s="39"/>
      <c r="AW9" s="39"/>
      <c r="AX9" s="39"/>
      <c r="AY9" s="39"/>
      <c r="AZ9" s="15"/>
      <c r="BA9" s="39"/>
      <c r="BB9" s="39"/>
      <c r="BC9" s="39"/>
      <c r="BD9" s="39"/>
      <c r="BE9" s="39"/>
      <c r="BF9" s="39"/>
      <c r="BG9" s="39"/>
      <c r="BH9" s="39"/>
      <c r="BI9" s="15"/>
    </row>
    <row r="10" spans="1:61" ht="45" x14ac:dyDescent="0.25">
      <c r="A10" s="92">
        <v>87</v>
      </c>
      <c r="B10" s="37" t="s">
        <v>64</v>
      </c>
      <c r="C10" s="3" t="s">
        <v>31</v>
      </c>
      <c r="D10" s="59">
        <v>13</v>
      </c>
      <c r="E10" s="59">
        <f>D10*G10</f>
        <v>117</v>
      </c>
      <c r="F10" s="59">
        <v>25.5</v>
      </c>
      <c r="G10" s="60">
        <v>9</v>
      </c>
      <c r="H10" s="38">
        <v>20</v>
      </c>
      <c r="I10" s="38">
        <v>20</v>
      </c>
      <c r="J10" s="38">
        <v>13</v>
      </c>
      <c r="K10" s="38">
        <v>20</v>
      </c>
      <c r="L10" s="38">
        <v>13</v>
      </c>
      <c r="M10" s="38">
        <v>20</v>
      </c>
      <c r="N10" s="38">
        <v>0</v>
      </c>
      <c r="O10" s="38">
        <v>0</v>
      </c>
      <c r="P10" s="15">
        <f>((E10/H10)*30+(E10/I10)*60+(E10/J10)*180+(E10/K10)*360+(E10/L10)*180+(E10/M10)*60)/E10*F10</f>
        <v>1356.4038461538462</v>
      </c>
      <c r="Q10" s="38">
        <v>20</v>
      </c>
      <c r="R10" s="38">
        <v>20</v>
      </c>
      <c r="S10" s="38">
        <v>13</v>
      </c>
      <c r="T10" s="38">
        <v>20</v>
      </c>
      <c r="U10" s="38">
        <v>13</v>
      </c>
      <c r="V10" s="38">
        <v>20</v>
      </c>
      <c r="W10" s="38">
        <v>0</v>
      </c>
      <c r="X10" s="38">
        <v>0</v>
      </c>
      <c r="Y10" s="15"/>
      <c r="Z10" s="38">
        <v>20</v>
      </c>
      <c r="AA10" s="38">
        <v>20</v>
      </c>
      <c r="AB10" s="38">
        <v>13</v>
      </c>
      <c r="AC10" s="38">
        <v>20</v>
      </c>
      <c r="AD10" s="38">
        <v>13</v>
      </c>
      <c r="AE10" s="38">
        <v>20</v>
      </c>
      <c r="AF10" s="38">
        <v>0</v>
      </c>
      <c r="AG10" s="38">
        <v>0</v>
      </c>
      <c r="AH10" s="15"/>
      <c r="AI10" s="38">
        <v>20</v>
      </c>
      <c r="AJ10" s="38">
        <v>20</v>
      </c>
      <c r="AK10" s="38">
        <v>20</v>
      </c>
      <c r="AL10" s="38">
        <v>20</v>
      </c>
      <c r="AM10" s="38">
        <v>20</v>
      </c>
      <c r="AN10" s="38">
        <v>20</v>
      </c>
      <c r="AO10" s="38">
        <v>0</v>
      </c>
      <c r="AP10" s="38">
        <v>0</v>
      </c>
      <c r="AQ10" s="15"/>
      <c r="AR10" s="38">
        <v>20</v>
      </c>
      <c r="AS10" s="38">
        <v>20</v>
      </c>
      <c r="AT10" s="38">
        <v>20</v>
      </c>
      <c r="AU10" s="38">
        <v>20</v>
      </c>
      <c r="AV10" s="38">
        <v>20</v>
      </c>
      <c r="AW10" s="38">
        <v>20</v>
      </c>
      <c r="AX10" s="38">
        <v>0</v>
      </c>
      <c r="AY10" s="38">
        <v>0</v>
      </c>
      <c r="AZ10" s="15"/>
      <c r="BA10" s="38">
        <v>20</v>
      </c>
      <c r="BB10" s="38">
        <v>20</v>
      </c>
      <c r="BC10" s="38">
        <v>20</v>
      </c>
      <c r="BD10" s="38">
        <v>20</v>
      </c>
      <c r="BE10" s="38">
        <v>20</v>
      </c>
      <c r="BF10" s="38">
        <v>20</v>
      </c>
      <c r="BG10" s="38">
        <v>0</v>
      </c>
      <c r="BH10" s="38">
        <v>0</v>
      </c>
      <c r="BI10" s="15"/>
    </row>
    <row r="11" spans="1:61" ht="30" x14ac:dyDescent="0.25">
      <c r="A11" s="77"/>
      <c r="B11" s="37"/>
      <c r="C11" s="3" t="s">
        <v>32</v>
      </c>
      <c r="D11" s="59"/>
      <c r="E11" s="59"/>
      <c r="F11" s="59"/>
      <c r="G11" s="61"/>
      <c r="H11" s="39"/>
      <c r="I11" s="39"/>
      <c r="J11" s="39"/>
      <c r="K11" s="39"/>
      <c r="L11" s="39"/>
      <c r="M11" s="39"/>
      <c r="N11" s="39"/>
      <c r="O11" s="39"/>
      <c r="P11" s="15"/>
      <c r="Q11" s="39"/>
      <c r="R11" s="39"/>
      <c r="S11" s="39"/>
      <c r="T11" s="39"/>
      <c r="U11" s="39"/>
      <c r="V11" s="39"/>
      <c r="W11" s="39"/>
      <c r="X11" s="39"/>
      <c r="Y11" s="15"/>
      <c r="Z11" s="39"/>
      <c r="AA11" s="39"/>
      <c r="AB11" s="39"/>
      <c r="AC11" s="39"/>
      <c r="AD11" s="39"/>
      <c r="AE11" s="39"/>
      <c r="AF11" s="39"/>
      <c r="AG11" s="39"/>
      <c r="AH11" s="15"/>
      <c r="AI11" s="39"/>
      <c r="AJ11" s="39"/>
      <c r="AK11" s="39"/>
      <c r="AL11" s="39"/>
      <c r="AM11" s="39"/>
      <c r="AN11" s="39"/>
      <c r="AO11" s="39"/>
      <c r="AP11" s="39"/>
      <c r="AQ11" s="15"/>
      <c r="AR11" s="39"/>
      <c r="AS11" s="39"/>
      <c r="AT11" s="39"/>
      <c r="AU11" s="39"/>
      <c r="AV11" s="39"/>
      <c r="AW11" s="39"/>
      <c r="AX11" s="39"/>
      <c r="AY11" s="39"/>
      <c r="AZ11" s="15"/>
      <c r="BA11" s="39"/>
      <c r="BB11" s="39"/>
      <c r="BC11" s="39"/>
      <c r="BD11" s="39"/>
      <c r="BE11" s="39"/>
      <c r="BF11" s="39"/>
      <c r="BG11" s="39"/>
      <c r="BH11" s="39"/>
      <c r="BI11" s="15"/>
    </row>
    <row r="12" spans="1:61" ht="30" x14ac:dyDescent="0.25">
      <c r="A12" s="92">
        <v>113</v>
      </c>
      <c r="B12" s="37" t="s">
        <v>10</v>
      </c>
      <c r="C12" s="3" t="s">
        <v>66</v>
      </c>
      <c r="D12" s="59">
        <v>13</v>
      </c>
      <c r="E12" s="59">
        <f>D12*G12</f>
        <v>52</v>
      </c>
      <c r="F12" s="59">
        <v>12.6</v>
      </c>
      <c r="G12" s="60">
        <v>4</v>
      </c>
      <c r="H12" s="38">
        <v>20</v>
      </c>
      <c r="I12" s="38">
        <v>15</v>
      </c>
      <c r="J12" s="38">
        <v>13</v>
      </c>
      <c r="K12" s="38">
        <v>15</v>
      </c>
      <c r="L12" s="38">
        <v>13</v>
      </c>
      <c r="M12" s="38">
        <v>15</v>
      </c>
      <c r="N12" s="38">
        <v>20</v>
      </c>
      <c r="O12" s="38">
        <v>20</v>
      </c>
      <c r="P12" s="15">
        <f t="shared" si="0"/>
        <v>884.42307692307691</v>
      </c>
      <c r="Q12" s="38">
        <v>20</v>
      </c>
      <c r="R12" s="38">
        <v>15</v>
      </c>
      <c r="S12" s="38">
        <v>13</v>
      </c>
      <c r="T12" s="38">
        <v>15</v>
      </c>
      <c r="U12" s="38">
        <v>13</v>
      </c>
      <c r="V12" s="38">
        <v>15</v>
      </c>
      <c r="W12" s="38">
        <v>20</v>
      </c>
      <c r="X12" s="38">
        <v>20</v>
      </c>
      <c r="Y12" s="15">
        <f t="shared" si="1"/>
        <v>884.42307692307691</v>
      </c>
      <c r="Z12" s="38">
        <v>20</v>
      </c>
      <c r="AA12" s="38">
        <v>15</v>
      </c>
      <c r="AB12" s="38">
        <v>15</v>
      </c>
      <c r="AC12" s="38">
        <v>15</v>
      </c>
      <c r="AD12" s="38">
        <v>15</v>
      </c>
      <c r="AE12" s="38">
        <v>15</v>
      </c>
      <c r="AF12" s="38">
        <v>20</v>
      </c>
      <c r="AG12" s="38">
        <v>20</v>
      </c>
      <c r="AH12" s="15">
        <f t="shared" si="2"/>
        <v>837.9</v>
      </c>
      <c r="AI12" s="38">
        <v>20</v>
      </c>
      <c r="AJ12" s="38">
        <v>15</v>
      </c>
      <c r="AK12" s="38">
        <v>13</v>
      </c>
      <c r="AL12" s="38">
        <v>15</v>
      </c>
      <c r="AM12" s="38">
        <v>13</v>
      </c>
      <c r="AN12" s="38">
        <v>15</v>
      </c>
      <c r="AO12" s="38">
        <v>20</v>
      </c>
      <c r="AP12" s="38">
        <v>20</v>
      </c>
      <c r="AQ12" s="15">
        <f t="shared" si="3"/>
        <v>884.42307692307691</v>
      </c>
      <c r="AR12" s="38">
        <v>20</v>
      </c>
      <c r="AS12" s="38">
        <v>15</v>
      </c>
      <c r="AT12" s="38">
        <v>13</v>
      </c>
      <c r="AU12" s="38">
        <v>15</v>
      </c>
      <c r="AV12" s="38">
        <v>13</v>
      </c>
      <c r="AW12" s="38">
        <v>15</v>
      </c>
      <c r="AX12" s="38">
        <v>20</v>
      </c>
      <c r="AY12" s="38">
        <v>20</v>
      </c>
      <c r="AZ12" s="15">
        <f t="shared" si="4"/>
        <v>884.42307692307691</v>
      </c>
      <c r="BA12" s="38">
        <v>20</v>
      </c>
      <c r="BB12" s="38">
        <v>20</v>
      </c>
      <c r="BC12" s="38">
        <v>14</v>
      </c>
      <c r="BD12" s="38">
        <v>20</v>
      </c>
      <c r="BE12" s="38">
        <v>14</v>
      </c>
      <c r="BF12" s="38">
        <v>20</v>
      </c>
      <c r="BG12" s="38">
        <v>20</v>
      </c>
      <c r="BH12" s="38">
        <v>20</v>
      </c>
      <c r="BI12" s="15">
        <f t="shared" si="5"/>
        <v>758.69999999999993</v>
      </c>
    </row>
    <row r="13" spans="1:61" ht="30" x14ac:dyDescent="0.25">
      <c r="A13" s="77"/>
      <c r="B13" s="37"/>
      <c r="C13" s="3" t="s">
        <v>67</v>
      </c>
      <c r="D13" s="59"/>
      <c r="E13" s="59"/>
      <c r="F13" s="59"/>
      <c r="G13" s="61"/>
      <c r="H13" s="39"/>
      <c r="I13" s="39"/>
      <c r="J13" s="39"/>
      <c r="K13" s="39"/>
      <c r="L13" s="39"/>
      <c r="M13" s="39"/>
      <c r="N13" s="39"/>
      <c r="O13" s="39"/>
      <c r="P13" s="15"/>
      <c r="Q13" s="39"/>
      <c r="R13" s="39"/>
      <c r="S13" s="39"/>
      <c r="T13" s="39"/>
      <c r="U13" s="39"/>
      <c r="V13" s="39"/>
      <c r="W13" s="39"/>
      <c r="X13" s="39"/>
      <c r="Y13" s="15"/>
      <c r="Z13" s="39"/>
      <c r="AA13" s="39"/>
      <c r="AB13" s="39"/>
      <c r="AC13" s="39"/>
      <c r="AD13" s="39"/>
      <c r="AE13" s="39"/>
      <c r="AF13" s="39"/>
      <c r="AG13" s="39"/>
      <c r="AH13" s="15"/>
      <c r="AI13" s="39"/>
      <c r="AJ13" s="39"/>
      <c r="AK13" s="39"/>
      <c r="AL13" s="39"/>
      <c r="AM13" s="39"/>
      <c r="AN13" s="39"/>
      <c r="AO13" s="39"/>
      <c r="AP13" s="39"/>
      <c r="AQ13" s="15"/>
      <c r="AR13" s="39"/>
      <c r="AS13" s="39"/>
      <c r="AT13" s="39"/>
      <c r="AU13" s="39"/>
      <c r="AV13" s="39"/>
      <c r="AW13" s="39"/>
      <c r="AX13" s="39"/>
      <c r="AY13" s="39"/>
      <c r="AZ13" s="15"/>
      <c r="BA13" s="39"/>
      <c r="BB13" s="39"/>
      <c r="BC13" s="39"/>
      <c r="BD13" s="39"/>
      <c r="BE13" s="39"/>
      <c r="BF13" s="39"/>
      <c r="BG13" s="39"/>
      <c r="BH13" s="39"/>
      <c r="BI13" s="15"/>
    </row>
    <row r="14" spans="1:61" ht="30" x14ac:dyDescent="0.25">
      <c r="A14" s="92">
        <v>125</v>
      </c>
      <c r="B14" s="37" t="s">
        <v>13</v>
      </c>
      <c r="C14" s="3" t="s">
        <v>58</v>
      </c>
      <c r="D14" s="59">
        <v>15</v>
      </c>
      <c r="E14" s="59">
        <f>D14*G14</f>
        <v>60</v>
      </c>
      <c r="F14" s="59">
        <v>13.9</v>
      </c>
      <c r="G14" s="60">
        <v>4</v>
      </c>
      <c r="H14" s="38">
        <v>20</v>
      </c>
      <c r="I14" s="38">
        <v>20</v>
      </c>
      <c r="J14" s="38">
        <v>15</v>
      </c>
      <c r="K14" s="38">
        <v>20</v>
      </c>
      <c r="L14" s="38">
        <v>15</v>
      </c>
      <c r="M14" s="38">
        <v>20</v>
      </c>
      <c r="N14" s="38">
        <v>20</v>
      </c>
      <c r="O14" s="38">
        <v>20</v>
      </c>
      <c r="P14" s="15">
        <f t="shared" si="0"/>
        <v>813.15</v>
      </c>
      <c r="Q14" s="38">
        <v>20</v>
      </c>
      <c r="R14" s="38">
        <v>20</v>
      </c>
      <c r="S14" s="38">
        <v>15</v>
      </c>
      <c r="T14" s="38">
        <v>20</v>
      </c>
      <c r="U14" s="38">
        <v>15</v>
      </c>
      <c r="V14" s="38">
        <v>20</v>
      </c>
      <c r="W14" s="38">
        <v>20</v>
      </c>
      <c r="X14" s="38">
        <v>20</v>
      </c>
      <c r="Y14" s="15">
        <f t="shared" si="1"/>
        <v>813.15</v>
      </c>
      <c r="Z14" s="38">
        <v>20</v>
      </c>
      <c r="AA14" s="38">
        <v>20</v>
      </c>
      <c r="AB14" s="38">
        <v>15</v>
      </c>
      <c r="AC14" s="38">
        <v>20</v>
      </c>
      <c r="AD14" s="38">
        <v>15</v>
      </c>
      <c r="AE14" s="38">
        <v>20</v>
      </c>
      <c r="AF14" s="38">
        <v>20</v>
      </c>
      <c r="AG14" s="38">
        <v>20</v>
      </c>
      <c r="AH14" s="15">
        <f t="shared" si="2"/>
        <v>813.15</v>
      </c>
      <c r="AI14" s="38">
        <v>20</v>
      </c>
      <c r="AJ14" s="38">
        <v>20</v>
      </c>
      <c r="AK14" s="38">
        <v>15</v>
      </c>
      <c r="AL14" s="38">
        <v>20</v>
      </c>
      <c r="AM14" s="38">
        <v>15</v>
      </c>
      <c r="AN14" s="38">
        <v>20</v>
      </c>
      <c r="AO14" s="38">
        <v>20</v>
      </c>
      <c r="AP14" s="38">
        <v>20</v>
      </c>
      <c r="AQ14" s="15">
        <f t="shared" si="3"/>
        <v>813.15</v>
      </c>
      <c r="AR14" s="38">
        <v>20</v>
      </c>
      <c r="AS14" s="38">
        <v>20</v>
      </c>
      <c r="AT14" s="38">
        <v>15</v>
      </c>
      <c r="AU14" s="38">
        <v>20</v>
      </c>
      <c r="AV14" s="38">
        <v>15</v>
      </c>
      <c r="AW14" s="38">
        <v>20</v>
      </c>
      <c r="AX14" s="38">
        <v>20</v>
      </c>
      <c r="AY14" s="38">
        <v>20</v>
      </c>
      <c r="AZ14" s="15">
        <f t="shared" si="4"/>
        <v>813.15</v>
      </c>
      <c r="BA14" s="38">
        <v>20</v>
      </c>
      <c r="BB14" s="38">
        <v>20</v>
      </c>
      <c r="BC14" s="38">
        <v>15</v>
      </c>
      <c r="BD14" s="38">
        <v>20</v>
      </c>
      <c r="BE14" s="38">
        <v>15</v>
      </c>
      <c r="BF14" s="38">
        <v>20</v>
      </c>
      <c r="BG14" s="38">
        <v>20</v>
      </c>
      <c r="BH14" s="38">
        <v>20</v>
      </c>
      <c r="BI14" s="15">
        <f t="shared" si="5"/>
        <v>813.15</v>
      </c>
    </row>
    <row r="15" spans="1:61" ht="30" x14ac:dyDescent="0.25">
      <c r="A15" s="77"/>
      <c r="B15" s="37"/>
      <c r="C15" s="3" t="s">
        <v>59</v>
      </c>
      <c r="D15" s="59"/>
      <c r="E15" s="59"/>
      <c r="F15" s="59"/>
      <c r="G15" s="61"/>
      <c r="H15" s="39"/>
      <c r="I15" s="39"/>
      <c r="J15" s="39"/>
      <c r="K15" s="39"/>
      <c r="L15" s="39"/>
      <c r="M15" s="39"/>
      <c r="N15" s="39"/>
      <c r="O15" s="39"/>
      <c r="P15" s="15"/>
      <c r="Q15" s="39"/>
      <c r="R15" s="39"/>
      <c r="S15" s="39"/>
      <c r="T15" s="39"/>
      <c r="U15" s="39"/>
      <c r="V15" s="39"/>
      <c r="W15" s="39"/>
      <c r="X15" s="39"/>
      <c r="Y15" s="15"/>
      <c r="Z15" s="39"/>
      <c r="AA15" s="39"/>
      <c r="AB15" s="39"/>
      <c r="AC15" s="39"/>
      <c r="AD15" s="39"/>
      <c r="AE15" s="39"/>
      <c r="AF15" s="39"/>
      <c r="AG15" s="39"/>
      <c r="AH15" s="15"/>
      <c r="AI15" s="39"/>
      <c r="AJ15" s="39"/>
      <c r="AK15" s="39"/>
      <c r="AL15" s="39"/>
      <c r="AM15" s="39"/>
      <c r="AN15" s="39"/>
      <c r="AO15" s="39"/>
      <c r="AP15" s="39"/>
      <c r="AQ15" s="15"/>
      <c r="AR15" s="39"/>
      <c r="AS15" s="39"/>
      <c r="AT15" s="39"/>
      <c r="AU15" s="39"/>
      <c r="AV15" s="39"/>
      <c r="AW15" s="39"/>
      <c r="AX15" s="39"/>
      <c r="AY15" s="39"/>
      <c r="AZ15" s="15"/>
      <c r="BA15" s="39"/>
      <c r="BB15" s="39"/>
      <c r="BC15" s="39"/>
      <c r="BD15" s="39"/>
      <c r="BE15" s="39"/>
      <c r="BF15" s="39"/>
      <c r="BG15" s="39"/>
      <c r="BH15" s="39"/>
      <c r="BI15" s="15"/>
    </row>
    <row r="16" spans="1:61" ht="75" x14ac:dyDescent="0.25">
      <c r="A16" s="92">
        <v>129</v>
      </c>
      <c r="B16" s="37" t="s">
        <v>14</v>
      </c>
      <c r="C16" s="3" t="s">
        <v>46</v>
      </c>
      <c r="D16" s="59">
        <v>11</v>
      </c>
      <c r="E16" s="59">
        <f>D16*G16</f>
        <v>132</v>
      </c>
      <c r="F16" s="59">
        <v>29.8</v>
      </c>
      <c r="G16" s="60">
        <v>12</v>
      </c>
      <c r="H16" s="38">
        <v>16</v>
      </c>
      <c r="I16" s="38">
        <v>13</v>
      </c>
      <c r="J16" s="38">
        <v>11</v>
      </c>
      <c r="K16" s="38">
        <v>13</v>
      </c>
      <c r="L16" s="38">
        <v>11</v>
      </c>
      <c r="M16" s="38">
        <v>13</v>
      </c>
      <c r="N16" s="38">
        <v>20</v>
      </c>
      <c r="O16" s="38">
        <v>20</v>
      </c>
      <c r="P16" s="15">
        <f t="shared" si="0"/>
        <v>2399.6554195804197</v>
      </c>
      <c r="Q16" s="38">
        <v>16</v>
      </c>
      <c r="R16" s="38">
        <v>13</v>
      </c>
      <c r="S16" s="38">
        <v>11</v>
      </c>
      <c r="T16" s="38">
        <v>13</v>
      </c>
      <c r="U16" s="38">
        <v>11</v>
      </c>
      <c r="V16" s="38">
        <v>13</v>
      </c>
      <c r="W16" s="38">
        <v>20</v>
      </c>
      <c r="X16" s="38">
        <v>20</v>
      </c>
      <c r="Y16" s="15">
        <f t="shared" si="1"/>
        <v>2399.6554195804197</v>
      </c>
      <c r="Z16" s="38">
        <v>16</v>
      </c>
      <c r="AA16" s="38">
        <v>13</v>
      </c>
      <c r="AB16" s="38">
        <v>11</v>
      </c>
      <c r="AC16" s="38">
        <v>13</v>
      </c>
      <c r="AD16" s="38">
        <v>11</v>
      </c>
      <c r="AE16" s="38">
        <v>13</v>
      </c>
      <c r="AF16" s="38">
        <v>20</v>
      </c>
      <c r="AG16" s="38">
        <v>20</v>
      </c>
      <c r="AH16" s="15">
        <f t="shared" si="2"/>
        <v>2399.6554195804197</v>
      </c>
      <c r="AI16" s="38">
        <v>16</v>
      </c>
      <c r="AJ16" s="38">
        <v>13</v>
      </c>
      <c r="AK16" s="38">
        <v>11</v>
      </c>
      <c r="AL16" s="38">
        <v>13</v>
      </c>
      <c r="AM16" s="38">
        <v>11</v>
      </c>
      <c r="AN16" s="38">
        <v>13</v>
      </c>
      <c r="AO16" s="38">
        <v>20</v>
      </c>
      <c r="AP16" s="38">
        <v>20</v>
      </c>
      <c r="AQ16" s="15">
        <f t="shared" si="3"/>
        <v>2399.6554195804197</v>
      </c>
      <c r="AR16" s="38">
        <v>16</v>
      </c>
      <c r="AS16" s="38">
        <v>13</v>
      </c>
      <c r="AT16" s="38">
        <v>11</v>
      </c>
      <c r="AU16" s="38">
        <v>13</v>
      </c>
      <c r="AV16" s="38">
        <v>11</v>
      </c>
      <c r="AW16" s="38">
        <v>13</v>
      </c>
      <c r="AX16" s="38">
        <v>20</v>
      </c>
      <c r="AY16" s="38">
        <v>20</v>
      </c>
      <c r="AZ16" s="15">
        <f t="shared" si="4"/>
        <v>2399.6554195804197</v>
      </c>
      <c r="BA16" s="38">
        <v>16</v>
      </c>
      <c r="BB16" s="38">
        <v>13</v>
      </c>
      <c r="BC16" s="38">
        <v>11</v>
      </c>
      <c r="BD16" s="38">
        <v>13</v>
      </c>
      <c r="BE16" s="38">
        <v>11</v>
      </c>
      <c r="BF16" s="38">
        <v>13</v>
      </c>
      <c r="BG16" s="38">
        <v>20</v>
      </c>
      <c r="BH16" s="38">
        <v>20</v>
      </c>
      <c r="BI16" s="15">
        <f t="shared" si="5"/>
        <v>2399.6554195804197</v>
      </c>
    </row>
    <row r="17" spans="1:63" ht="75" x14ac:dyDescent="0.25">
      <c r="A17" s="77"/>
      <c r="B17" s="37"/>
      <c r="C17" s="3" t="s">
        <v>47</v>
      </c>
      <c r="D17" s="59"/>
      <c r="E17" s="59"/>
      <c r="F17" s="59"/>
      <c r="G17" s="61"/>
      <c r="H17" s="39"/>
      <c r="I17" s="39"/>
      <c r="J17" s="39"/>
      <c r="K17" s="39"/>
      <c r="L17" s="39"/>
      <c r="M17" s="39"/>
      <c r="N17" s="39"/>
      <c r="O17" s="39"/>
      <c r="P17" s="15"/>
      <c r="Q17" s="39"/>
      <c r="R17" s="39"/>
      <c r="S17" s="39"/>
      <c r="T17" s="39"/>
      <c r="U17" s="39"/>
      <c r="V17" s="39"/>
      <c r="W17" s="39"/>
      <c r="X17" s="39"/>
      <c r="Y17" s="15"/>
      <c r="Z17" s="39"/>
      <c r="AA17" s="39"/>
      <c r="AB17" s="39"/>
      <c r="AC17" s="39"/>
      <c r="AD17" s="39"/>
      <c r="AE17" s="39"/>
      <c r="AF17" s="39"/>
      <c r="AG17" s="39"/>
      <c r="AH17" s="15"/>
      <c r="AI17" s="39"/>
      <c r="AJ17" s="39"/>
      <c r="AK17" s="39"/>
      <c r="AL17" s="39"/>
      <c r="AM17" s="39"/>
      <c r="AN17" s="39"/>
      <c r="AO17" s="39"/>
      <c r="AP17" s="39"/>
      <c r="AQ17" s="15"/>
      <c r="AR17" s="39"/>
      <c r="AS17" s="39"/>
      <c r="AT17" s="39"/>
      <c r="AU17" s="39"/>
      <c r="AV17" s="39"/>
      <c r="AW17" s="39"/>
      <c r="AX17" s="39"/>
      <c r="AY17" s="39"/>
      <c r="AZ17" s="15"/>
      <c r="BA17" s="39"/>
      <c r="BB17" s="39"/>
      <c r="BC17" s="39"/>
      <c r="BD17" s="39"/>
      <c r="BE17" s="39"/>
      <c r="BF17" s="39"/>
      <c r="BG17" s="39"/>
      <c r="BH17" s="39"/>
      <c r="BI17" s="15"/>
    </row>
    <row r="18" spans="1:63" ht="36" x14ac:dyDescent="0.25">
      <c r="A18" s="76">
        <v>175</v>
      </c>
      <c r="B18" s="78" t="s">
        <v>69</v>
      </c>
      <c r="C18" s="4" t="s">
        <v>71</v>
      </c>
      <c r="D18" s="59">
        <v>12</v>
      </c>
      <c r="E18" s="59">
        <f>D18*G18</f>
        <v>120</v>
      </c>
      <c r="F18" s="81">
        <v>29.7</v>
      </c>
      <c r="G18" s="60">
        <v>10</v>
      </c>
      <c r="H18" s="38">
        <v>16</v>
      </c>
      <c r="I18" s="38">
        <v>15</v>
      </c>
      <c r="J18" s="38">
        <v>12</v>
      </c>
      <c r="K18" s="38">
        <v>15</v>
      </c>
      <c r="L18" s="38">
        <v>12</v>
      </c>
      <c r="M18" s="38">
        <v>15</v>
      </c>
      <c r="N18" s="38">
        <v>20</v>
      </c>
      <c r="O18" s="38">
        <v>20</v>
      </c>
      <c r="P18" s="15">
        <f t="shared" si="0"/>
        <v>2164.3874999999998</v>
      </c>
      <c r="Q18" s="38">
        <v>16</v>
      </c>
      <c r="R18" s="38">
        <v>15</v>
      </c>
      <c r="S18" s="38">
        <v>12</v>
      </c>
      <c r="T18" s="38">
        <v>15</v>
      </c>
      <c r="U18" s="38">
        <v>12</v>
      </c>
      <c r="V18" s="38">
        <v>18</v>
      </c>
      <c r="W18" s="38">
        <v>20</v>
      </c>
      <c r="X18" s="38">
        <v>20</v>
      </c>
      <c r="Y18" s="15">
        <f t="shared" si="1"/>
        <v>2144.5874999999996</v>
      </c>
      <c r="Z18" s="38">
        <v>16</v>
      </c>
      <c r="AA18" s="38">
        <v>15</v>
      </c>
      <c r="AB18" s="38">
        <v>15</v>
      </c>
      <c r="AC18" s="38">
        <v>15</v>
      </c>
      <c r="AD18" s="38">
        <v>15</v>
      </c>
      <c r="AE18" s="38">
        <v>18</v>
      </c>
      <c r="AF18" s="38">
        <v>20</v>
      </c>
      <c r="AG18" s="38">
        <v>20</v>
      </c>
      <c r="AH18" s="15">
        <f t="shared" si="2"/>
        <v>1966.3874999999998</v>
      </c>
      <c r="AI18" s="38">
        <v>16</v>
      </c>
      <c r="AJ18" s="38">
        <v>15</v>
      </c>
      <c r="AK18" s="38">
        <v>12</v>
      </c>
      <c r="AL18" s="38">
        <v>15</v>
      </c>
      <c r="AM18" s="38">
        <v>12</v>
      </c>
      <c r="AN18" s="38">
        <v>18</v>
      </c>
      <c r="AO18" s="38">
        <v>20</v>
      </c>
      <c r="AP18" s="38">
        <v>20</v>
      </c>
      <c r="AQ18" s="15">
        <f t="shared" si="3"/>
        <v>2144.5874999999996</v>
      </c>
      <c r="AR18" s="38">
        <v>16</v>
      </c>
      <c r="AS18" s="38">
        <v>15</v>
      </c>
      <c r="AT18" s="38">
        <v>15</v>
      </c>
      <c r="AU18" s="38">
        <v>15</v>
      </c>
      <c r="AV18" s="38">
        <v>15</v>
      </c>
      <c r="AW18" s="38">
        <v>18</v>
      </c>
      <c r="AX18" s="38">
        <v>20</v>
      </c>
      <c r="AY18" s="38">
        <v>20</v>
      </c>
      <c r="AZ18" s="15">
        <f t="shared" si="4"/>
        <v>1966.3874999999998</v>
      </c>
      <c r="BA18" s="38">
        <v>16</v>
      </c>
      <c r="BB18" s="38">
        <v>15</v>
      </c>
      <c r="BC18" s="38">
        <v>15</v>
      </c>
      <c r="BD18" s="38">
        <v>15</v>
      </c>
      <c r="BE18" s="38">
        <v>15</v>
      </c>
      <c r="BF18" s="38">
        <v>18</v>
      </c>
      <c r="BG18" s="38">
        <v>20</v>
      </c>
      <c r="BH18" s="38">
        <v>20</v>
      </c>
      <c r="BI18" s="15">
        <f t="shared" si="5"/>
        <v>1966.3874999999998</v>
      </c>
    </row>
    <row r="19" spans="1:63" ht="36.75" thickBot="1" x14ac:dyDescent="0.3">
      <c r="A19" s="77"/>
      <c r="B19" s="79"/>
      <c r="C19" s="5" t="s">
        <v>70</v>
      </c>
      <c r="D19" s="80"/>
      <c r="E19" s="59"/>
      <c r="F19" s="82"/>
      <c r="G19" s="83"/>
      <c r="H19" s="39"/>
      <c r="I19" s="39"/>
      <c r="J19" s="39"/>
      <c r="K19" s="39"/>
      <c r="L19" s="39"/>
      <c r="M19" s="39"/>
      <c r="N19" s="39"/>
      <c r="O19" s="39"/>
      <c r="P19" s="15"/>
      <c r="Q19" s="39"/>
      <c r="R19" s="39"/>
      <c r="S19" s="39"/>
      <c r="T19" s="39"/>
      <c r="U19" s="39"/>
      <c r="V19" s="39"/>
      <c r="W19" s="39"/>
      <c r="X19" s="39"/>
      <c r="Y19" s="15"/>
      <c r="Z19" s="39"/>
      <c r="AA19" s="39"/>
      <c r="AB19" s="39"/>
      <c r="AC19" s="39"/>
      <c r="AD19" s="39"/>
      <c r="AE19" s="39"/>
      <c r="AF19" s="39"/>
      <c r="AG19" s="39"/>
      <c r="AH19" s="15"/>
      <c r="AI19" s="39"/>
      <c r="AJ19" s="39"/>
      <c r="AK19" s="39"/>
      <c r="AL19" s="39"/>
      <c r="AM19" s="39"/>
      <c r="AN19" s="39"/>
      <c r="AO19" s="39"/>
      <c r="AP19" s="39"/>
      <c r="AQ19" s="15"/>
      <c r="AR19" s="39"/>
      <c r="AS19" s="39"/>
      <c r="AT19" s="39"/>
      <c r="AU19" s="39"/>
      <c r="AV19" s="39"/>
      <c r="AW19" s="39"/>
      <c r="AX19" s="39"/>
      <c r="AY19" s="39"/>
      <c r="AZ19" s="15"/>
      <c r="BA19" s="39"/>
      <c r="BB19" s="39"/>
      <c r="BC19" s="39"/>
      <c r="BD19" s="39"/>
      <c r="BE19" s="39"/>
      <c r="BF19" s="39"/>
      <c r="BG19" s="39"/>
      <c r="BH19" s="39"/>
      <c r="BI19" s="15"/>
    </row>
    <row r="20" spans="1:63" ht="15.75" customHeight="1" x14ac:dyDescent="0.25">
      <c r="A20"/>
      <c r="B20"/>
      <c r="C20"/>
      <c r="D20"/>
      <c r="E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spans="1:63" ht="18.75" customHeight="1" x14ac:dyDescent="0.25">
      <c r="A21"/>
      <c r="B21"/>
      <c r="C21"/>
      <c r="D21"/>
      <c r="E21" s="90" t="s">
        <v>120</v>
      </c>
      <c r="F21" s="90"/>
      <c r="G21" s="90"/>
      <c r="H21"/>
      <c r="I21" s="90" t="s">
        <v>121</v>
      </c>
      <c r="J21" s="90"/>
      <c r="K21" s="90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</row>
    <row r="22" spans="1:63" s="6" customFormat="1" ht="21.75" customHeight="1" x14ac:dyDescent="0.25">
      <c r="E22" s="23" t="s">
        <v>117</v>
      </c>
      <c r="F22" s="23" t="s">
        <v>119</v>
      </c>
      <c r="G22" s="23" t="s">
        <v>118</v>
      </c>
      <c r="H22" s="22"/>
      <c r="I22" s="23" t="s">
        <v>117</v>
      </c>
      <c r="J22" s="23" t="s">
        <v>122</v>
      </c>
      <c r="K22" s="23" t="s">
        <v>118</v>
      </c>
      <c r="O22"/>
      <c r="P22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</row>
    <row r="23" spans="1:63" s="6" customFormat="1" ht="30" customHeight="1" x14ac:dyDescent="0.25">
      <c r="D23" s="21" t="s">
        <v>105</v>
      </c>
      <c r="E23" s="6">
        <v>8</v>
      </c>
      <c r="F23" s="6">
        <v>1</v>
      </c>
      <c r="G23" s="6">
        <v>1</v>
      </c>
      <c r="H23" s="22"/>
      <c r="I23" s="6">
        <v>14</v>
      </c>
      <c r="J23" s="6">
        <v>3</v>
      </c>
      <c r="K23" s="6">
        <v>3</v>
      </c>
    </row>
    <row r="24" spans="1:63" s="6" customFormat="1" ht="30" customHeight="1" x14ac:dyDescent="0.25">
      <c r="D24" s="21" t="s">
        <v>106</v>
      </c>
      <c r="E24" s="6">
        <v>20</v>
      </c>
      <c r="F24" s="6">
        <v>5</v>
      </c>
      <c r="G24" s="6">
        <v>4</v>
      </c>
      <c r="H24" s="22"/>
    </row>
    <row r="25" spans="1:63" s="6" customFormat="1" ht="30" customHeight="1" x14ac:dyDescent="0.25">
      <c r="D25" s="21" t="s">
        <v>107</v>
      </c>
      <c r="E25" s="6">
        <v>23</v>
      </c>
      <c r="F25" s="6">
        <v>4</v>
      </c>
      <c r="G25" s="6">
        <v>4</v>
      </c>
      <c r="H25" s="22"/>
    </row>
    <row r="26" spans="1:63" s="6" customFormat="1" ht="30" customHeight="1" x14ac:dyDescent="0.25">
      <c r="D26" s="21" t="s">
        <v>108</v>
      </c>
      <c r="E26" s="6">
        <v>22</v>
      </c>
      <c r="F26" s="6">
        <v>4</v>
      </c>
      <c r="G26" s="6">
        <v>4</v>
      </c>
      <c r="H26" s="22"/>
    </row>
    <row r="27" spans="1:63" s="6" customFormat="1" ht="30" customHeight="1" x14ac:dyDescent="0.25">
      <c r="D27" s="21" t="s">
        <v>109</v>
      </c>
      <c r="E27" s="6">
        <v>21</v>
      </c>
      <c r="F27" s="6">
        <v>5</v>
      </c>
      <c r="G27" s="6">
        <v>5</v>
      </c>
      <c r="H27" s="22"/>
    </row>
    <row r="28" spans="1:63" s="6" customFormat="1" ht="30" customHeight="1" x14ac:dyDescent="0.25">
      <c r="D28" s="21" t="s">
        <v>110</v>
      </c>
      <c r="E28" s="6">
        <v>22</v>
      </c>
      <c r="F28" s="6">
        <v>4</v>
      </c>
      <c r="G28" s="6">
        <v>4</v>
      </c>
      <c r="H28" s="22"/>
    </row>
    <row r="29" spans="1:63" s="6" customFormat="1" ht="30" customHeight="1" x14ac:dyDescent="0.25">
      <c r="D29" s="21" t="s">
        <v>111</v>
      </c>
      <c r="H29" s="22"/>
      <c r="I29" s="6">
        <v>23</v>
      </c>
      <c r="J29" s="6">
        <v>4</v>
      </c>
      <c r="K29" s="6">
        <v>4</v>
      </c>
    </row>
    <row r="30" spans="1:63" s="6" customFormat="1" ht="30" customHeight="1" x14ac:dyDescent="0.25">
      <c r="D30" s="21" t="s">
        <v>112</v>
      </c>
      <c r="H30" s="22"/>
      <c r="I30" s="6">
        <v>21</v>
      </c>
      <c r="J30" s="6">
        <v>5</v>
      </c>
      <c r="K30" s="6">
        <v>5</v>
      </c>
    </row>
    <row r="31" spans="1:63" s="6" customFormat="1" ht="30" customHeight="1" x14ac:dyDescent="0.25">
      <c r="D31" s="21" t="s">
        <v>113</v>
      </c>
      <c r="E31" s="6">
        <v>15</v>
      </c>
      <c r="F31" s="6">
        <v>3</v>
      </c>
      <c r="G31" s="6">
        <v>3</v>
      </c>
      <c r="H31" s="22"/>
      <c r="I31" s="6">
        <v>7</v>
      </c>
      <c r="J31" s="6">
        <v>1</v>
      </c>
      <c r="K31" s="6">
        <v>1</v>
      </c>
    </row>
    <row r="32" spans="1:63" s="6" customFormat="1" ht="30" customHeight="1" x14ac:dyDescent="0.25">
      <c r="D32" s="21" t="s">
        <v>114</v>
      </c>
      <c r="E32" s="6">
        <v>22</v>
      </c>
      <c r="F32" s="6">
        <v>5</v>
      </c>
      <c r="G32" s="6">
        <v>4</v>
      </c>
      <c r="H32" s="22"/>
    </row>
    <row r="33" spans="1:60" s="6" customFormat="1" ht="30" customHeight="1" x14ac:dyDescent="0.25">
      <c r="D33" s="21" t="s">
        <v>115</v>
      </c>
      <c r="E33" s="6">
        <v>21</v>
      </c>
      <c r="F33" s="6">
        <v>4</v>
      </c>
      <c r="G33" s="6">
        <v>5</v>
      </c>
      <c r="H33" s="22"/>
    </row>
    <row r="34" spans="1:60" s="6" customFormat="1" ht="30" customHeight="1" x14ac:dyDescent="0.25">
      <c r="D34" s="21" t="s">
        <v>116</v>
      </c>
      <c r="E34" s="6">
        <v>23</v>
      </c>
      <c r="F34" s="6">
        <v>4</v>
      </c>
      <c r="G34" s="6">
        <v>4</v>
      </c>
      <c r="H34" s="22"/>
    </row>
    <row r="35" spans="1:60" s="6" customFormat="1" ht="21" customHeight="1" x14ac:dyDescent="0.25">
      <c r="E35" s="20">
        <f>SUM(E23:E34)</f>
        <v>197</v>
      </c>
      <c r="F35" s="20">
        <f>SUM(F23:F34)</f>
        <v>39</v>
      </c>
      <c r="G35" s="20">
        <f>SUM(G23:G34)</f>
        <v>38</v>
      </c>
      <c r="I35" s="20">
        <f>SUM(I23:I34)</f>
        <v>65</v>
      </c>
      <c r="J35" s="20">
        <f>SUM(J23:J34)</f>
        <v>13</v>
      </c>
      <c r="K35" s="20">
        <f>SUM(K23:K34)</f>
        <v>13</v>
      </c>
    </row>
    <row r="36" spans="1:60" s="6" customFormat="1" x14ac:dyDescent="0.25"/>
    <row r="37" spans="1:60" s="6" customFormat="1" ht="30" customHeight="1" x14ac:dyDescent="0.25">
      <c r="E37" s="6">
        <f>9916*197</f>
        <v>1953452</v>
      </c>
      <c r="F37" s="6">
        <f>8540*39</f>
        <v>333060</v>
      </c>
      <c r="G37" s="6">
        <f>8229*38</f>
        <v>312702</v>
      </c>
      <c r="I37" s="6">
        <f>8540*65</f>
        <v>555100</v>
      </c>
      <c r="J37" s="6">
        <f>8361*13</f>
        <v>108693</v>
      </c>
      <c r="K37" s="6">
        <f>8150*13</f>
        <v>105950</v>
      </c>
    </row>
    <row r="38" spans="1:60" s="6" customFormat="1" x14ac:dyDescent="0.25"/>
    <row r="39" spans="1:60" s="6" customFormat="1" x14ac:dyDescent="0.25">
      <c r="G39" s="93">
        <f>E37+F37+G37+I37+J37+K37</f>
        <v>3368957</v>
      </c>
      <c r="H39" s="93"/>
      <c r="I39" s="93"/>
    </row>
    <row r="40" spans="1:60" s="6" customFormat="1" x14ac:dyDescent="0.25"/>
    <row r="41" spans="1:60" s="6" customFormat="1" x14ac:dyDescent="0.25"/>
    <row r="42" spans="1:60" x14ac:dyDescent="0.25">
      <c r="A42"/>
      <c r="B42"/>
      <c r="C42"/>
      <c r="D42"/>
      <c r="E42"/>
      <c r="G42"/>
      <c r="H42"/>
      <c r="I42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/>
      <c r="AZ42"/>
      <c r="BA42"/>
      <c r="BB42"/>
      <c r="BC42"/>
      <c r="BD42"/>
      <c r="BE42"/>
      <c r="BF42"/>
      <c r="BG42"/>
      <c r="BH42"/>
    </row>
    <row r="43" spans="1:60" x14ac:dyDescent="0.25">
      <c r="A43"/>
      <c r="B43"/>
      <c r="C43"/>
      <c r="D43"/>
      <c r="E43"/>
      <c r="G43"/>
      <c r="H43"/>
      <c r="I43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/>
      <c r="AZ43"/>
      <c r="BA43"/>
      <c r="BB43"/>
      <c r="BC43"/>
      <c r="BD43"/>
      <c r="BE43"/>
      <c r="BF43"/>
      <c r="BG43"/>
      <c r="BH43"/>
    </row>
    <row r="44" spans="1:60" x14ac:dyDescent="0.25">
      <c r="A44"/>
      <c r="B44"/>
      <c r="C44"/>
      <c r="D44"/>
      <c r="E44"/>
      <c r="G44"/>
      <c r="H44"/>
      <c r="I44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/>
      <c r="AZ44"/>
      <c r="BA44"/>
      <c r="BB44"/>
      <c r="BC44"/>
      <c r="BD44"/>
      <c r="BE44"/>
      <c r="BF44"/>
      <c r="BG44"/>
      <c r="BH44"/>
    </row>
    <row r="45" spans="1:60" x14ac:dyDescent="0.25">
      <c r="A45"/>
      <c r="B45"/>
      <c r="C45"/>
      <c r="D45"/>
      <c r="E45"/>
      <c r="G45"/>
      <c r="H45"/>
      <c r="I45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/>
      <c r="AZ45"/>
      <c r="BA45"/>
      <c r="BB45"/>
      <c r="BC45"/>
      <c r="BD45"/>
      <c r="BE45"/>
      <c r="BF45"/>
      <c r="BG45"/>
      <c r="BH45"/>
    </row>
    <row r="46" spans="1:60" x14ac:dyDescent="0.25">
      <c r="A46"/>
      <c r="B46"/>
      <c r="C46"/>
      <c r="D46"/>
      <c r="E46"/>
      <c r="G46"/>
      <c r="H46"/>
      <c r="I4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/>
      <c r="AZ46"/>
      <c r="BA46"/>
      <c r="BB46"/>
      <c r="BC46"/>
      <c r="BD46"/>
      <c r="BE46"/>
      <c r="BF46"/>
      <c r="BG46"/>
      <c r="BH46"/>
    </row>
    <row r="47" spans="1:60" x14ac:dyDescent="0.25">
      <c r="A47"/>
      <c r="B47"/>
      <c r="C47"/>
      <c r="D47"/>
      <c r="E47"/>
      <c r="G47"/>
      <c r="H47"/>
      <c r="I47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/>
      <c r="AZ47"/>
      <c r="BA47"/>
      <c r="BB47"/>
      <c r="BC47"/>
      <c r="BD47"/>
      <c r="BE47"/>
      <c r="BF47"/>
      <c r="BG47"/>
      <c r="BH47"/>
    </row>
    <row r="48" spans="1:60" x14ac:dyDescent="0.25">
      <c r="A48"/>
      <c r="B48"/>
      <c r="C48"/>
      <c r="D48"/>
      <c r="E48"/>
      <c r="G48"/>
      <c r="H48"/>
      <c r="I48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/>
      <c r="AZ48"/>
      <c r="BA48"/>
      <c r="BB48"/>
      <c r="BC48"/>
      <c r="BD48"/>
      <c r="BE48"/>
      <c r="BF48"/>
      <c r="BG48"/>
      <c r="BH48"/>
    </row>
    <row r="49" spans="1:60" x14ac:dyDescent="0.25">
      <c r="A49"/>
      <c r="B49"/>
      <c r="C49"/>
      <c r="D49"/>
      <c r="E49"/>
      <c r="G49"/>
      <c r="H49"/>
      <c r="I49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/>
      <c r="AZ49"/>
      <c r="BA49"/>
      <c r="BB49"/>
      <c r="BC49"/>
      <c r="BD49"/>
      <c r="BE49"/>
      <c r="BF49"/>
      <c r="BG49"/>
      <c r="BH49"/>
    </row>
    <row r="50" spans="1:60" x14ac:dyDescent="0.25">
      <c r="A50"/>
      <c r="B50"/>
      <c r="C50"/>
      <c r="D50"/>
      <c r="E50"/>
      <c r="G50"/>
      <c r="H50"/>
      <c r="I50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/>
      <c r="AZ50"/>
      <c r="BA50"/>
      <c r="BB50"/>
      <c r="BC50"/>
      <c r="BD50"/>
      <c r="BE50"/>
      <c r="BF50"/>
      <c r="BG50"/>
      <c r="BH50"/>
    </row>
    <row r="51" spans="1:60" x14ac:dyDescent="0.25">
      <c r="A51"/>
      <c r="B51"/>
      <c r="C51"/>
      <c r="D51"/>
      <c r="E51"/>
      <c r="G51"/>
      <c r="H51"/>
      <c r="I51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/>
      <c r="AZ51"/>
      <c r="BA51"/>
      <c r="BB51"/>
      <c r="BC51"/>
      <c r="BD51"/>
      <c r="BE51"/>
      <c r="BF51"/>
      <c r="BG51"/>
      <c r="BH51"/>
    </row>
    <row r="52" spans="1:60" x14ac:dyDescent="0.25">
      <c r="A52"/>
      <c r="B52"/>
      <c r="C52"/>
      <c r="D52"/>
      <c r="E52"/>
      <c r="G52"/>
      <c r="H52"/>
      <c r="I52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/>
      <c r="AZ52"/>
      <c r="BA52"/>
      <c r="BB52"/>
      <c r="BC52"/>
      <c r="BD52"/>
      <c r="BE52"/>
      <c r="BF52"/>
      <c r="BG52"/>
      <c r="BH52"/>
    </row>
    <row r="53" spans="1:60" x14ac:dyDescent="0.25">
      <c r="A53"/>
      <c r="B53"/>
      <c r="C53"/>
      <c r="D53"/>
      <c r="E53"/>
      <c r="G53"/>
      <c r="H53"/>
      <c r="I53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/>
      <c r="AZ53"/>
      <c r="BA53"/>
      <c r="BB53"/>
      <c r="BC53"/>
      <c r="BD53"/>
      <c r="BE53"/>
      <c r="BF53"/>
      <c r="BG53"/>
      <c r="BH53"/>
    </row>
    <row r="54" spans="1:60" x14ac:dyDescent="0.25">
      <c r="A54"/>
      <c r="B54"/>
      <c r="C54"/>
      <c r="D54"/>
      <c r="E54"/>
      <c r="G54"/>
      <c r="H54"/>
      <c r="I54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/>
      <c r="AZ54"/>
      <c r="BA54"/>
      <c r="BB54"/>
      <c r="BC54"/>
      <c r="BD54"/>
      <c r="BE54"/>
      <c r="BF54"/>
      <c r="BG54"/>
      <c r="BH54"/>
    </row>
    <row r="55" spans="1:60" x14ac:dyDescent="0.25">
      <c r="A55"/>
      <c r="B55"/>
      <c r="C55"/>
      <c r="D55"/>
      <c r="E55"/>
      <c r="G55"/>
      <c r="H55"/>
      <c r="I5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/>
      <c r="AZ55"/>
      <c r="BA55"/>
      <c r="BB55"/>
      <c r="BC55"/>
      <c r="BD55"/>
      <c r="BE55"/>
      <c r="BF55"/>
      <c r="BG55"/>
      <c r="BH55"/>
    </row>
    <row r="56" spans="1:60" x14ac:dyDescent="0.25">
      <c r="A56"/>
      <c r="B56"/>
      <c r="C56"/>
      <c r="D56"/>
      <c r="E56"/>
      <c r="G56"/>
      <c r="H56"/>
      <c r="I5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/>
      <c r="AZ56"/>
      <c r="BA56"/>
      <c r="BB56"/>
      <c r="BC56"/>
      <c r="BD56"/>
      <c r="BE56"/>
      <c r="BF56"/>
      <c r="BG56"/>
      <c r="BH56"/>
    </row>
    <row r="57" spans="1:60" x14ac:dyDescent="0.25">
      <c r="A57"/>
      <c r="B57"/>
      <c r="C57"/>
      <c r="D57"/>
      <c r="E57"/>
      <c r="G57"/>
      <c r="H57"/>
      <c r="I57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/>
      <c r="AZ57"/>
      <c r="BA57"/>
      <c r="BB57"/>
      <c r="BC57"/>
      <c r="BD57"/>
      <c r="BE57"/>
      <c r="BF57"/>
      <c r="BG57"/>
      <c r="BH57"/>
    </row>
    <row r="58" spans="1:60" x14ac:dyDescent="0.25">
      <c r="A58"/>
      <c r="B58"/>
      <c r="C58"/>
      <c r="D58"/>
      <c r="E58"/>
      <c r="G58"/>
      <c r="H58"/>
      <c r="I58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/>
      <c r="AZ58"/>
      <c r="BA58"/>
      <c r="BB58"/>
      <c r="BC58"/>
      <c r="BD58"/>
      <c r="BE58"/>
      <c r="BF58"/>
      <c r="BG58"/>
      <c r="BH58"/>
    </row>
    <row r="59" spans="1:60" x14ac:dyDescent="0.25">
      <c r="A59"/>
      <c r="B59"/>
      <c r="C59"/>
      <c r="D59"/>
      <c r="E59"/>
      <c r="G59"/>
      <c r="H59"/>
      <c r="I59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/>
      <c r="AZ59"/>
      <c r="BA59"/>
      <c r="BB59"/>
      <c r="BC59"/>
      <c r="BD59"/>
      <c r="BE59"/>
      <c r="BF59"/>
      <c r="BG59"/>
      <c r="BH59"/>
    </row>
    <row r="60" spans="1:60" x14ac:dyDescent="0.25">
      <c r="A60"/>
      <c r="B60"/>
      <c r="C60"/>
      <c r="D60"/>
      <c r="E60"/>
      <c r="G60"/>
      <c r="H60"/>
      <c r="I60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/>
      <c r="AZ60"/>
      <c r="BA60"/>
      <c r="BB60"/>
      <c r="BC60"/>
      <c r="BD60"/>
      <c r="BE60"/>
      <c r="BF60"/>
      <c r="BG60"/>
      <c r="BH60"/>
    </row>
    <row r="61" spans="1:60" x14ac:dyDescent="0.25">
      <c r="A61"/>
      <c r="B61"/>
      <c r="C61"/>
      <c r="D61"/>
      <c r="E61"/>
      <c r="G61"/>
      <c r="H61"/>
      <c r="I61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/>
      <c r="AZ61"/>
      <c r="BA61"/>
      <c r="BB61"/>
      <c r="BC61"/>
      <c r="BD61"/>
      <c r="BE61"/>
      <c r="BF61"/>
      <c r="BG61"/>
      <c r="BH61"/>
    </row>
    <row r="62" spans="1:60" x14ac:dyDescent="0.25">
      <c r="A62"/>
      <c r="B62"/>
      <c r="C62"/>
      <c r="D62"/>
      <c r="E62"/>
      <c r="G62"/>
      <c r="H62"/>
      <c r="I62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/>
      <c r="AZ62"/>
      <c r="BA62"/>
      <c r="BB62"/>
      <c r="BC62"/>
      <c r="BD62"/>
      <c r="BE62"/>
      <c r="BF62"/>
      <c r="BG62"/>
      <c r="BH62"/>
    </row>
    <row r="63" spans="1:60" x14ac:dyDescent="0.25">
      <c r="A63"/>
      <c r="B63"/>
      <c r="C63"/>
      <c r="D63"/>
      <c r="E63"/>
      <c r="G63"/>
      <c r="H63"/>
      <c r="I63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/>
      <c r="AZ63"/>
      <c r="BA63"/>
      <c r="BB63"/>
      <c r="BC63"/>
      <c r="BD63"/>
      <c r="BE63"/>
      <c r="BF63"/>
      <c r="BG63"/>
      <c r="BH63"/>
    </row>
    <row r="64" spans="1:60" x14ac:dyDescent="0.25">
      <c r="A64"/>
      <c r="B64"/>
      <c r="C64"/>
      <c r="D64"/>
      <c r="E64"/>
      <c r="G64"/>
      <c r="H64"/>
      <c r="I64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/>
      <c r="AZ64"/>
      <c r="BA64"/>
      <c r="BB64"/>
      <c r="BC64"/>
      <c r="BD64"/>
      <c r="BE64"/>
      <c r="BF64"/>
      <c r="BG64"/>
      <c r="BH64"/>
    </row>
    <row r="65" spans="1:60" x14ac:dyDescent="0.25">
      <c r="A65"/>
      <c r="B65"/>
      <c r="C65"/>
      <c r="D65"/>
      <c r="E65"/>
      <c r="G65"/>
      <c r="H65"/>
      <c r="I6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/>
      <c r="AZ65"/>
      <c r="BA65"/>
      <c r="BB65"/>
      <c r="BC65"/>
      <c r="BD65"/>
      <c r="BE65"/>
      <c r="BF65"/>
      <c r="BG65"/>
      <c r="BH65"/>
    </row>
    <row r="66" spans="1:60" x14ac:dyDescent="0.25">
      <c r="A66"/>
      <c r="B66"/>
      <c r="C66"/>
      <c r="D66"/>
      <c r="E66"/>
      <c r="G66"/>
      <c r="H66"/>
      <c r="I6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/>
      <c r="AZ66"/>
      <c r="BA66"/>
      <c r="BB66"/>
      <c r="BC66"/>
      <c r="BD66"/>
      <c r="BE66"/>
      <c r="BF66"/>
      <c r="BG66"/>
      <c r="BH66"/>
    </row>
    <row r="67" spans="1:60" x14ac:dyDescent="0.25">
      <c r="A67"/>
      <c r="B67"/>
      <c r="C67"/>
      <c r="D67"/>
      <c r="E67"/>
      <c r="G67"/>
      <c r="H67"/>
      <c r="I67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/>
      <c r="AZ67"/>
      <c r="BA67"/>
      <c r="BB67"/>
      <c r="BC67"/>
      <c r="BD67"/>
      <c r="BE67"/>
      <c r="BF67"/>
      <c r="BG67"/>
      <c r="BH67"/>
    </row>
    <row r="68" spans="1:60" x14ac:dyDescent="0.25">
      <c r="A68"/>
      <c r="B68"/>
      <c r="C68"/>
      <c r="D68"/>
      <c r="E68"/>
      <c r="G68"/>
      <c r="H68"/>
      <c r="I68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/>
      <c r="AZ68"/>
      <c r="BA68"/>
      <c r="BB68"/>
      <c r="BC68"/>
      <c r="BD68"/>
      <c r="BE68"/>
      <c r="BF68"/>
      <c r="BG68"/>
      <c r="BH68"/>
    </row>
    <row r="69" spans="1:60" x14ac:dyDescent="0.25">
      <c r="A69"/>
      <c r="B69"/>
      <c r="C69"/>
      <c r="D69"/>
      <c r="E69"/>
      <c r="G69"/>
      <c r="H69"/>
      <c r="I69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/>
      <c r="AZ69"/>
      <c r="BA69"/>
      <c r="BB69"/>
      <c r="BC69"/>
      <c r="BD69"/>
      <c r="BE69"/>
      <c r="BF69"/>
      <c r="BG69"/>
      <c r="BH69"/>
    </row>
    <row r="70" spans="1:60" x14ac:dyDescent="0.25">
      <c r="A70"/>
      <c r="B70"/>
      <c r="C70"/>
      <c r="D70"/>
      <c r="E70"/>
      <c r="G70"/>
      <c r="H70"/>
      <c r="I70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/>
      <c r="AZ70"/>
      <c r="BA70"/>
      <c r="BB70"/>
      <c r="BC70"/>
      <c r="BD70"/>
      <c r="BE70"/>
      <c r="BF70"/>
      <c r="BG70"/>
      <c r="BH70"/>
    </row>
    <row r="71" spans="1:60" x14ac:dyDescent="0.25">
      <c r="A71"/>
      <c r="B71"/>
      <c r="C71"/>
      <c r="D71"/>
      <c r="E71"/>
      <c r="G71"/>
      <c r="H71"/>
      <c r="I71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/>
      <c r="AZ71"/>
      <c r="BA71"/>
      <c r="BB71"/>
      <c r="BC71"/>
      <c r="BD71"/>
      <c r="BE71"/>
      <c r="BF71"/>
      <c r="BG71"/>
      <c r="BH71"/>
    </row>
    <row r="72" spans="1:60" x14ac:dyDescent="0.25">
      <c r="A72"/>
      <c r="B72"/>
      <c r="C72"/>
      <c r="D72"/>
      <c r="E72"/>
      <c r="G72"/>
      <c r="H72"/>
      <c r="I72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/>
      <c r="AZ72"/>
      <c r="BA72"/>
      <c r="BB72"/>
      <c r="BC72"/>
      <c r="BD72"/>
      <c r="BE72"/>
      <c r="BF72"/>
      <c r="BG72"/>
      <c r="BH72"/>
    </row>
    <row r="73" spans="1:60" x14ac:dyDescent="0.25">
      <c r="A73"/>
      <c r="B73"/>
      <c r="C73"/>
      <c r="D73"/>
      <c r="E73"/>
      <c r="G73"/>
      <c r="H73"/>
      <c r="I73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/>
      <c r="AZ73"/>
      <c r="BA73"/>
      <c r="BB73"/>
      <c r="BC73"/>
      <c r="BD73"/>
      <c r="BE73"/>
      <c r="BF73"/>
      <c r="BG73"/>
      <c r="BH73"/>
    </row>
    <row r="74" spans="1:60" x14ac:dyDescent="0.25">
      <c r="A74"/>
      <c r="B74"/>
      <c r="C74"/>
      <c r="D74"/>
      <c r="E74"/>
      <c r="G74"/>
      <c r="H74"/>
      <c r="I74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/>
      <c r="AZ74"/>
      <c r="BA74"/>
      <c r="BB74"/>
      <c r="BC74"/>
      <c r="BD74"/>
      <c r="BE74"/>
      <c r="BF74"/>
      <c r="BG74"/>
      <c r="BH74"/>
    </row>
    <row r="75" spans="1:60" x14ac:dyDescent="0.25">
      <c r="A75"/>
      <c r="B75"/>
      <c r="C75"/>
      <c r="D75"/>
      <c r="E75"/>
      <c r="G75"/>
      <c r="H75"/>
      <c r="I7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/>
      <c r="AZ75"/>
      <c r="BA75"/>
      <c r="BB75"/>
      <c r="BC75"/>
      <c r="BD75"/>
      <c r="BE75"/>
      <c r="BF75"/>
      <c r="BG75"/>
      <c r="BH75"/>
    </row>
    <row r="76" spans="1:60" x14ac:dyDescent="0.25">
      <c r="A76"/>
      <c r="B76"/>
      <c r="C76"/>
      <c r="D76"/>
      <c r="E76"/>
      <c r="G76"/>
      <c r="H76"/>
      <c r="I7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/>
      <c r="AZ76"/>
      <c r="BA76"/>
      <c r="BB76"/>
      <c r="BC76"/>
      <c r="BD76"/>
      <c r="BE76"/>
      <c r="BF76"/>
      <c r="BG76"/>
      <c r="BH76"/>
    </row>
    <row r="77" spans="1:60" x14ac:dyDescent="0.25">
      <c r="A77"/>
      <c r="B77"/>
      <c r="C77"/>
      <c r="D77"/>
      <c r="E77"/>
      <c r="G77"/>
      <c r="H77"/>
      <c r="I77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/>
      <c r="AZ77"/>
      <c r="BA77"/>
      <c r="BB77"/>
      <c r="BC77"/>
      <c r="BD77"/>
      <c r="BE77"/>
      <c r="BF77"/>
      <c r="BG77"/>
      <c r="BH77"/>
    </row>
    <row r="78" spans="1:60" x14ac:dyDescent="0.25">
      <c r="A78"/>
      <c r="B78"/>
      <c r="C78"/>
      <c r="D78"/>
      <c r="E78"/>
      <c r="G78"/>
      <c r="H78"/>
      <c r="I78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/>
      <c r="AZ78"/>
      <c r="BA78"/>
      <c r="BB78"/>
      <c r="BC78"/>
      <c r="BD78"/>
      <c r="BE78"/>
      <c r="BF78"/>
      <c r="BG78"/>
      <c r="BH78"/>
    </row>
    <row r="79" spans="1:60" x14ac:dyDescent="0.25">
      <c r="A79"/>
      <c r="B79"/>
      <c r="C79"/>
      <c r="D79"/>
      <c r="E79"/>
      <c r="G79"/>
      <c r="H79"/>
      <c r="I79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/>
      <c r="AZ79"/>
      <c r="BA79"/>
      <c r="BB79"/>
      <c r="BC79"/>
      <c r="BD79"/>
      <c r="BE79"/>
      <c r="BF79"/>
      <c r="BG79"/>
      <c r="BH79"/>
    </row>
    <row r="80" spans="1:60" x14ac:dyDescent="0.25">
      <c r="A80"/>
      <c r="B80"/>
      <c r="C80"/>
      <c r="D80"/>
      <c r="E80"/>
      <c r="G80"/>
      <c r="H80"/>
      <c r="I80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/>
      <c r="AZ80"/>
      <c r="BA80"/>
      <c r="BB80"/>
      <c r="BC80"/>
      <c r="BD80"/>
      <c r="BE80"/>
      <c r="BF80"/>
      <c r="BG80"/>
      <c r="BH80"/>
    </row>
    <row r="81" spans="1:60" x14ac:dyDescent="0.25">
      <c r="A81"/>
      <c r="B81"/>
      <c r="C81"/>
      <c r="D81"/>
      <c r="E81"/>
      <c r="G81"/>
      <c r="H81"/>
      <c r="I81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/>
      <c r="AZ81"/>
      <c r="BA81"/>
      <c r="BB81"/>
      <c r="BC81"/>
      <c r="BD81"/>
      <c r="BE81"/>
      <c r="BF81"/>
      <c r="BG81"/>
      <c r="BH81"/>
    </row>
    <row r="82" spans="1:60" x14ac:dyDescent="0.25">
      <c r="A82"/>
      <c r="B82"/>
      <c r="C82"/>
      <c r="D82"/>
      <c r="E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</row>
    <row r="83" spans="1:60" x14ac:dyDescent="0.25">
      <c r="A83"/>
      <c r="B83"/>
      <c r="C83"/>
      <c r="D83"/>
      <c r="E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</row>
    <row r="84" spans="1:60" x14ac:dyDescent="0.25">
      <c r="A84"/>
      <c r="B84"/>
      <c r="C84"/>
      <c r="D84"/>
      <c r="E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</row>
    <row r="85" spans="1:60" x14ac:dyDescent="0.25">
      <c r="A85"/>
      <c r="B85"/>
      <c r="C85"/>
      <c r="D85"/>
      <c r="E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</row>
    <row r="86" spans="1:60" x14ac:dyDescent="0.25">
      <c r="A86"/>
      <c r="B86"/>
      <c r="C86"/>
      <c r="D86"/>
      <c r="E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</row>
    <row r="87" spans="1:60" x14ac:dyDescent="0.25">
      <c r="A87"/>
      <c r="B87"/>
      <c r="C87"/>
      <c r="D87"/>
      <c r="E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</row>
    <row r="88" spans="1:60" x14ac:dyDescent="0.25">
      <c r="A88"/>
      <c r="B88"/>
      <c r="C88"/>
      <c r="D88"/>
      <c r="E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</row>
    <row r="89" spans="1:60" x14ac:dyDescent="0.25">
      <c r="A89"/>
      <c r="B89"/>
      <c r="C89"/>
      <c r="D89"/>
      <c r="E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</row>
    <row r="90" spans="1:60" x14ac:dyDescent="0.25">
      <c r="A90"/>
      <c r="B90"/>
      <c r="C90"/>
      <c r="D90"/>
      <c r="E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</row>
    <row r="91" spans="1:60" x14ac:dyDescent="0.25">
      <c r="A91"/>
      <c r="B91"/>
      <c r="C91"/>
      <c r="D91"/>
      <c r="E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</row>
    <row r="92" spans="1:60" x14ac:dyDescent="0.25">
      <c r="A92"/>
      <c r="B92"/>
      <c r="C92"/>
      <c r="D92"/>
      <c r="E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</row>
    <row r="93" spans="1:60" x14ac:dyDescent="0.25">
      <c r="A93"/>
      <c r="B93"/>
      <c r="C93"/>
      <c r="D93"/>
      <c r="E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</row>
    <row r="94" spans="1:60" x14ac:dyDescent="0.25">
      <c r="A94"/>
      <c r="B94"/>
      <c r="C94"/>
      <c r="D94"/>
      <c r="E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</row>
    <row r="95" spans="1:60" x14ac:dyDescent="0.25">
      <c r="A95"/>
      <c r="B95"/>
      <c r="C95"/>
      <c r="D95"/>
      <c r="E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</row>
    <row r="96" spans="1:60" x14ac:dyDescent="0.25">
      <c r="A96"/>
      <c r="B96"/>
      <c r="C96"/>
      <c r="D96"/>
      <c r="E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</row>
    <row r="97" spans="1:60" x14ac:dyDescent="0.25">
      <c r="A97"/>
      <c r="B97"/>
      <c r="C97"/>
      <c r="D97"/>
      <c r="E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</row>
    <row r="98" spans="1:60" x14ac:dyDescent="0.25">
      <c r="A98"/>
      <c r="B98"/>
      <c r="C98"/>
      <c r="D98"/>
      <c r="E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</row>
    <row r="99" spans="1:60" x14ac:dyDescent="0.25">
      <c r="A99"/>
      <c r="B99"/>
      <c r="C99"/>
      <c r="D99"/>
      <c r="E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</row>
    <row r="100" spans="1:60" x14ac:dyDescent="0.25">
      <c r="A100"/>
      <c r="B100"/>
      <c r="C100"/>
      <c r="D100"/>
      <c r="E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</row>
    <row r="101" spans="1:60" x14ac:dyDescent="0.25">
      <c r="A101"/>
      <c r="B101"/>
      <c r="C101"/>
      <c r="D101"/>
      <c r="E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</row>
    <row r="102" spans="1:60" x14ac:dyDescent="0.25">
      <c r="A102"/>
      <c r="B102"/>
      <c r="C102"/>
      <c r="D102"/>
      <c r="E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</row>
    <row r="103" spans="1:60" x14ac:dyDescent="0.25">
      <c r="A103"/>
      <c r="B103"/>
      <c r="C103"/>
      <c r="D103"/>
      <c r="E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</row>
    <row r="104" spans="1:60" x14ac:dyDescent="0.25">
      <c r="A104"/>
      <c r="B104"/>
      <c r="C104"/>
      <c r="D104"/>
      <c r="E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</row>
    <row r="105" spans="1:60" x14ac:dyDescent="0.25">
      <c r="A105"/>
      <c r="B105"/>
      <c r="C105"/>
      <c r="D105"/>
      <c r="E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</row>
    <row r="106" spans="1:60" x14ac:dyDescent="0.25">
      <c r="A106"/>
      <c r="B106"/>
      <c r="C106"/>
      <c r="D106"/>
      <c r="E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</row>
    <row r="107" spans="1:60" x14ac:dyDescent="0.25">
      <c r="A107"/>
      <c r="B107"/>
      <c r="C107"/>
      <c r="D107"/>
      <c r="E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</row>
    <row r="108" spans="1:60" x14ac:dyDescent="0.25">
      <c r="A108"/>
      <c r="B108"/>
      <c r="C108"/>
      <c r="D108"/>
      <c r="E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</row>
    <row r="109" spans="1:60" x14ac:dyDescent="0.25">
      <c r="A109"/>
      <c r="B109"/>
      <c r="C109"/>
      <c r="D109"/>
      <c r="E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</row>
    <row r="110" spans="1:60" x14ac:dyDescent="0.25">
      <c r="A110"/>
      <c r="B110"/>
      <c r="C110"/>
      <c r="D110"/>
      <c r="E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</row>
    <row r="111" spans="1:60" x14ac:dyDescent="0.25">
      <c r="A111"/>
      <c r="B111"/>
      <c r="C111"/>
      <c r="D111"/>
      <c r="E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</row>
    <row r="112" spans="1:60" x14ac:dyDescent="0.25">
      <c r="A112"/>
      <c r="B112"/>
      <c r="C112"/>
      <c r="D112"/>
      <c r="E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</row>
    <row r="113" spans="1:60" x14ac:dyDescent="0.25">
      <c r="A113"/>
      <c r="B113"/>
      <c r="C113"/>
      <c r="D113"/>
      <c r="E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</row>
    <row r="114" spans="1:60" x14ac:dyDescent="0.25">
      <c r="A114"/>
      <c r="B114"/>
      <c r="C114"/>
      <c r="D114"/>
      <c r="E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</row>
    <row r="115" spans="1:60" x14ac:dyDescent="0.25">
      <c r="A115"/>
      <c r="B115"/>
      <c r="C115"/>
      <c r="D115"/>
      <c r="E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</row>
    <row r="116" spans="1:60" x14ac:dyDescent="0.25">
      <c r="A116"/>
      <c r="B116"/>
      <c r="C116"/>
      <c r="D116"/>
      <c r="E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</row>
    <row r="117" spans="1:60" x14ac:dyDescent="0.25">
      <c r="A117"/>
      <c r="B117"/>
      <c r="C117"/>
      <c r="D117"/>
      <c r="E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</row>
    <row r="118" spans="1:60" x14ac:dyDescent="0.25">
      <c r="A118"/>
      <c r="B118"/>
      <c r="C118"/>
      <c r="D118"/>
      <c r="E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</row>
    <row r="119" spans="1:60" x14ac:dyDescent="0.25">
      <c r="A119"/>
      <c r="B119"/>
      <c r="C119"/>
      <c r="D119"/>
      <c r="E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</row>
    <row r="120" spans="1:60" x14ac:dyDescent="0.25">
      <c r="A120"/>
      <c r="B120"/>
      <c r="C120"/>
      <c r="D120"/>
      <c r="E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</row>
    <row r="121" spans="1:60" x14ac:dyDescent="0.25">
      <c r="A121"/>
      <c r="B121"/>
      <c r="C121"/>
      <c r="D121"/>
      <c r="E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</row>
    <row r="122" spans="1:60" x14ac:dyDescent="0.25">
      <c r="A122"/>
      <c r="B122"/>
      <c r="C122"/>
      <c r="D122"/>
      <c r="E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</row>
    <row r="123" spans="1:60" x14ac:dyDescent="0.25">
      <c r="A123"/>
      <c r="B123"/>
      <c r="C123"/>
      <c r="D123"/>
      <c r="E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</row>
    <row r="124" spans="1:60" x14ac:dyDescent="0.25">
      <c r="A124"/>
      <c r="B124"/>
      <c r="C124"/>
      <c r="D124"/>
      <c r="E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</row>
    <row r="125" spans="1:60" x14ac:dyDescent="0.25">
      <c r="A125"/>
      <c r="B125"/>
      <c r="C125"/>
      <c r="D125"/>
      <c r="E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</row>
    <row r="126" spans="1:60" x14ac:dyDescent="0.25">
      <c r="A126"/>
      <c r="B126"/>
      <c r="C126"/>
      <c r="D126"/>
      <c r="E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</row>
    <row r="127" spans="1:60" x14ac:dyDescent="0.25">
      <c r="A127"/>
      <c r="B127"/>
      <c r="C127"/>
      <c r="D127"/>
      <c r="E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</row>
    <row r="128" spans="1:60" x14ac:dyDescent="0.25">
      <c r="A128"/>
      <c r="B128"/>
      <c r="C128"/>
      <c r="D128"/>
      <c r="E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</row>
    <row r="129" spans="1:60" x14ac:dyDescent="0.25">
      <c r="A129"/>
      <c r="B129"/>
      <c r="C129"/>
      <c r="D129"/>
      <c r="E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</row>
    <row r="130" spans="1:60" x14ac:dyDescent="0.25">
      <c r="A130"/>
      <c r="B130"/>
      <c r="C130"/>
      <c r="D130"/>
      <c r="E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</row>
    <row r="131" spans="1:60" x14ac:dyDescent="0.25">
      <c r="A131"/>
      <c r="B131"/>
      <c r="C131"/>
      <c r="D131"/>
      <c r="E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</row>
    <row r="132" spans="1:60" x14ac:dyDescent="0.25">
      <c r="A132"/>
      <c r="B132"/>
      <c r="C132"/>
      <c r="D132"/>
      <c r="E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</row>
    <row r="133" spans="1:60" x14ac:dyDescent="0.25">
      <c r="A133"/>
      <c r="B133"/>
      <c r="C133"/>
      <c r="D133"/>
      <c r="E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</row>
    <row r="134" spans="1:60" x14ac:dyDescent="0.25">
      <c r="A134"/>
      <c r="B134"/>
      <c r="C134"/>
      <c r="D134"/>
      <c r="E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</row>
    <row r="135" spans="1:60" x14ac:dyDescent="0.25">
      <c r="A135"/>
      <c r="B135"/>
      <c r="C135"/>
      <c r="D135"/>
      <c r="E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</row>
    <row r="136" spans="1:60" x14ac:dyDescent="0.25">
      <c r="A136"/>
      <c r="B136"/>
      <c r="C136"/>
      <c r="D136"/>
      <c r="E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</row>
    <row r="137" spans="1:60" x14ac:dyDescent="0.25">
      <c r="A137"/>
      <c r="B137"/>
      <c r="C137"/>
      <c r="D137"/>
      <c r="E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</row>
    <row r="138" spans="1:60" x14ac:dyDescent="0.25">
      <c r="A138"/>
      <c r="B138"/>
      <c r="C138"/>
      <c r="D138"/>
      <c r="E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</row>
    <row r="139" spans="1:60" x14ac:dyDescent="0.25">
      <c r="A139"/>
      <c r="B139"/>
      <c r="C139"/>
      <c r="D139"/>
      <c r="E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</row>
    <row r="140" spans="1:60" x14ac:dyDescent="0.25">
      <c r="A140"/>
      <c r="B140"/>
      <c r="C140"/>
      <c r="D140"/>
      <c r="E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</row>
    <row r="141" spans="1:60" x14ac:dyDescent="0.25">
      <c r="A141"/>
      <c r="B141"/>
      <c r="C141"/>
      <c r="D141"/>
      <c r="E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</row>
    <row r="142" spans="1:60" x14ac:dyDescent="0.25">
      <c r="A142"/>
      <c r="B142"/>
      <c r="C142"/>
      <c r="D142"/>
      <c r="E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</row>
    <row r="143" spans="1:60" x14ac:dyDescent="0.25">
      <c r="A143"/>
      <c r="B143"/>
      <c r="C143"/>
      <c r="D143"/>
      <c r="E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</row>
    <row r="144" spans="1:60" x14ac:dyDescent="0.25">
      <c r="A144"/>
      <c r="B144"/>
      <c r="C144"/>
      <c r="D144"/>
      <c r="E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</row>
    <row r="145" spans="1:60" x14ac:dyDescent="0.25">
      <c r="A145"/>
      <c r="B145"/>
      <c r="C145"/>
      <c r="D145"/>
      <c r="E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</row>
    <row r="146" spans="1:60" x14ac:dyDescent="0.25">
      <c r="A146"/>
      <c r="B146"/>
      <c r="C146"/>
      <c r="D146"/>
      <c r="E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</row>
    <row r="147" spans="1:60" x14ac:dyDescent="0.25">
      <c r="A147"/>
      <c r="B147"/>
      <c r="C147"/>
      <c r="D147"/>
      <c r="E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</row>
    <row r="148" spans="1:60" x14ac:dyDescent="0.25">
      <c r="A148"/>
      <c r="B148"/>
      <c r="C148"/>
      <c r="D148"/>
      <c r="E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</row>
    <row r="149" spans="1:60" x14ac:dyDescent="0.25">
      <c r="A149"/>
      <c r="B149"/>
      <c r="C149"/>
      <c r="D149"/>
      <c r="E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</row>
    <row r="150" spans="1:60" x14ac:dyDescent="0.25">
      <c r="A150"/>
      <c r="B150"/>
      <c r="C150"/>
      <c r="D150"/>
      <c r="E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</row>
    <row r="151" spans="1:60" x14ac:dyDescent="0.25">
      <c r="A151"/>
      <c r="B151"/>
      <c r="C151"/>
      <c r="D151"/>
      <c r="E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</row>
    <row r="152" spans="1:60" x14ac:dyDescent="0.25">
      <c r="A152"/>
      <c r="B152"/>
      <c r="C152"/>
      <c r="D152"/>
      <c r="E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</row>
    <row r="153" spans="1:60" x14ac:dyDescent="0.25">
      <c r="A153"/>
      <c r="B153"/>
      <c r="C153"/>
      <c r="D153"/>
      <c r="E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</row>
    <row r="154" spans="1:60" x14ac:dyDescent="0.25">
      <c r="A154"/>
      <c r="B154"/>
      <c r="C154"/>
      <c r="D154"/>
      <c r="E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</row>
    <row r="155" spans="1:60" x14ac:dyDescent="0.25">
      <c r="A155"/>
      <c r="B155"/>
      <c r="C155"/>
      <c r="D155"/>
      <c r="E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</row>
    <row r="156" spans="1:60" x14ac:dyDescent="0.25">
      <c r="A156"/>
      <c r="B156"/>
      <c r="C156"/>
      <c r="D156"/>
      <c r="E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</row>
    <row r="157" spans="1:60" x14ac:dyDescent="0.25">
      <c r="A157"/>
      <c r="B157"/>
      <c r="C157"/>
      <c r="D157"/>
      <c r="E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</row>
    <row r="158" spans="1:60" x14ac:dyDescent="0.25">
      <c r="A158"/>
      <c r="B158"/>
      <c r="C158"/>
      <c r="D158"/>
      <c r="E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</row>
    <row r="159" spans="1:60" x14ac:dyDescent="0.25">
      <c r="A159"/>
      <c r="B159"/>
      <c r="C159"/>
      <c r="D159"/>
      <c r="E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</row>
    <row r="160" spans="1:60" x14ac:dyDescent="0.25">
      <c r="A160"/>
      <c r="B160"/>
      <c r="C160"/>
      <c r="D160"/>
      <c r="E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</row>
    <row r="161" spans="1:60" x14ac:dyDescent="0.25">
      <c r="A161"/>
      <c r="B161"/>
      <c r="C161"/>
      <c r="D161"/>
      <c r="E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</row>
    <row r="162" spans="1:60" x14ac:dyDescent="0.25">
      <c r="A162"/>
      <c r="B162"/>
      <c r="C162"/>
      <c r="D162"/>
      <c r="E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</row>
    <row r="163" spans="1:60" x14ac:dyDescent="0.25">
      <c r="A163"/>
      <c r="B163"/>
      <c r="C163"/>
      <c r="D163"/>
      <c r="E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</row>
    <row r="164" spans="1:60" x14ac:dyDescent="0.25">
      <c r="A164"/>
      <c r="B164"/>
      <c r="C164"/>
      <c r="D164"/>
      <c r="E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</row>
    <row r="165" spans="1:60" x14ac:dyDescent="0.25">
      <c r="A165"/>
      <c r="B165"/>
      <c r="C165"/>
      <c r="D165"/>
      <c r="E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</row>
    <row r="166" spans="1:60" x14ac:dyDescent="0.25">
      <c r="A166"/>
      <c r="B166"/>
      <c r="C166"/>
      <c r="D166"/>
      <c r="E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</row>
    <row r="167" spans="1:60" x14ac:dyDescent="0.25">
      <c r="A167"/>
      <c r="B167"/>
      <c r="C167"/>
      <c r="D167"/>
      <c r="E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</row>
    <row r="168" spans="1:60" x14ac:dyDescent="0.25">
      <c r="A168"/>
      <c r="B168"/>
      <c r="C168"/>
      <c r="D168"/>
      <c r="E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</row>
    <row r="169" spans="1:60" x14ac:dyDescent="0.25">
      <c r="A169"/>
      <c r="B169"/>
      <c r="C169"/>
      <c r="D169"/>
      <c r="E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</row>
    <row r="170" spans="1:60" x14ac:dyDescent="0.25">
      <c r="A170"/>
      <c r="B170"/>
      <c r="C170"/>
      <c r="D170"/>
      <c r="E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</row>
    <row r="171" spans="1:60" x14ac:dyDescent="0.25">
      <c r="A171"/>
      <c r="B171"/>
      <c r="C171"/>
      <c r="D171"/>
      <c r="E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</row>
    <row r="172" spans="1:60" x14ac:dyDescent="0.25">
      <c r="A172"/>
      <c r="B172"/>
      <c r="C172"/>
      <c r="D172"/>
      <c r="E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</row>
    <row r="173" spans="1:60" x14ac:dyDescent="0.25">
      <c r="A173"/>
      <c r="B173"/>
      <c r="C173"/>
      <c r="D173"/>
      <c r="E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</row>
    <row r="174" spans="1:60" x14ac:dyDescent="0.25">
      <c r="A174"/>
      <c r="B174"/>
      <c r="C174"/>
      <c r="D174"/>
      <c r="E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</row>
    <row r="175" spans="1:60" x14ac:dyDescent="0.25">
      <c r="A175"/>
      <c r="B175"/>
      <c r="C175"/>
      <c r="D175"/>
      <c r="E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</row>
    <row r="176" spans="1:60" x14ac:dyDescent="0.25">
      <c r="A176"/>
      <c r="B176"/>
      <c r="C176"/>
      <c r="D176"/>
      <c r="E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</row>
    <row r="177" spans="1:60" x14ac:dyDescent="0.25">
      <c r="A177"/>
      <c r="B177"/>
      <c r="C177"/>
      <c r="D177"/>
      <c r="E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</row>
    <row r="178" spans="1:60" x14ac:dyDescent="0.25">
      <c r="A178"/>
      <c r="B178"/>
      <c r="C178"/>
      <c r="D178"/>
      <c r="E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</row>
    <row r="179" spans="1:60" x14ac:dyDescent="0.25">
      <c r="A179"/>
      <c r="B179"/>
      <c r="C179"/>
      <c r="D179"/>
      <c r="E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</row>
    <row r="180" spans="1:60" x14ac:dyDescent="0.25">
      <c r="A180"/>
      <c r="B180"/>
      <c r="C180"/>
      <c r="D180"/>
      <c r="E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</row>
    <row r="181" spans="1:60" x14ac:dyDescent="0.25">
      <c r="A181"/>
      <c r="B181"/>
      <c r="C181"/>
      <c r="D181"/>
      <c r="E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</row>
    <row r="182" spans="1:60" x14ac:dyDescent="0.25">
      <c r="A182"/>
      <c r="B182"/>
      <c r="C182"/>
      <c r="D182"/>
      <c r="E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</row>
    <row r="183" spans="1:60" x14ac:dyDescent="0.25">
      <c r="A183"/>
      <c r="B183"/>
      <c r="C183"/>
      <c r="D183"/>
      <c r="E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</row>
    <row r="184" spans="1:60" x14ac:dyDescent="0.25">
      <c r="A184"/>
      <c r="B184"/>
      <c r="C184"/>
      <c r="D184"/>
      <c r="E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</row>
    <row r="185" spans="1:60" x14ac:dyDescent="0.25">
      <c r="A185"/>
      <c r="B185"/>
      <c r="C185"/>
      <c r="D185"/>
      <c r="E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</row>
    <row r="186" spans="1:60" x14ac:dyDescent="0.25">
      <c r="A186"/>
      <c r="B186"/>
      <c r="C186"/>
      <c r="D186"/>
      <c r="E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</row>
    <row r="187" spans="1:60" x14ac:dyDescent="0.25">
      <c r="A187"/>
      <c r="B187"/>
      <c r="C187"/>
      <c r="D187"/>
      <c r="E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</row>
    <row r="188" spans="1:60" x14ac:dyDescent="0.25">
      <c r="A188"/>
      <c r="B188"/>
      <c r="C188"/>
      <c r="D188"/>
      <c r="E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</row>
    <row r="189" spans="1:60" x14ac:dyDescent="0.25">
      <c r="A189"/>
      <c r="B189"/>
      <c r="C189"/>
      <c r="D189"/>
      <c r="E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</row>
    <row r="190" spans="1:60" x14ac:dyDescent="0.25">
      <c r="A190"/>
      <c r="B190"/>
      <c r="C190"/>
      <c r="D190"/>
      <c r="E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</row>
    <row r="191" spans="1:60" x14ac:dyDescent="0.25">
      <c r="A191"/>
      <c r="B191"/>
      <c r="C191"/>
      <c r="D191"/>
      <c r="E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</row>
    <row r="192" spans="1:60" x14ac:dyDescent="0.25">
      <c r="A192"/>
      <c r="B192"/>
      <c r="C192"/>
      <c r="D192"/>
      <c r="E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</row>
    <row r="193" spans="1:60" x14ac:dyDescent="0.25">
      <c r="A193"/>
      <c r="B193"/>
      <c r="C193"/>
      <c r="D193"/>
      <c r="E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</row>
    <row r="194" spans="1:60" x14ac:dyDescent="0.25">
      <c r="A194"/>
      <c r="B194"/>
      <c r="C194"/>
      <c r="D194"/>
      <c r="E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</row>
    <row r="195" spans="1:60" x14ac:dyDescent="0.25">
      <c r="A195"/>
      <c r="B195"/>
      <c r="C195"/>
      <c r="D195"/>
      <c r="E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</row>
    <row r="196" spans="1:60" x14ac:dyDescent="0.25">
      <c r="A196"/>
      <c r="B196"/>
      <c r="C196"/>
      <c r="D196"/>
      <c r="E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</row>
    <row r="197" spans="1:60" x14ac:dyDescent="0.25">
      <c r="A197"/>
      <c r="B197"/>
      <c r="C197"/>
      <c r="D197"/>
      <c r="E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</row>
    <row r="198" spans="1:60" x14ac:dyDescent="0.25">
      <c r="A198"/>
      <c r="B198"/>
      <c r="C198"/>
      <c r="D198"/>
      <c r="E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</row>
    <row r="199" spans="1:60" x14ac:dyDescent="0.25">
      <c r="A199"/>
      <c r="B199"/>
      <c r="C199"/>
      <c r="D199"/>
      <c r="E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</row>
    <row r="200" spans="1:60" x14ac:dyDescent="0.25">
      <c r="A200"/>
      <c r="B200"/>
      <c r="C200"/>
      <c r="D200"/>
      <c r="E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</row>
    <row r="201" spans="1:60" x14ac:dyDescent="0.25">
      <c r="A201"/>
      <c r="B201"/>
      <c r="C201"/>
      <c r="D201"/>
      <c r="E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</row>
    <row r="202" spans="1:60" x14ac:dyDescent="0.25">
      <c r="A202"/>
      <c r="B202"/>
      <c r="C202"/>
      <c r="D202"/>
      <c r="E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</row>
    <row r="203" spans="1:60" x14ac:dyDescent="0.25">
      <c r="A203"/>
      <c r="B203"/>
      <c r="C203"/>
      <c r="D203"/>
      <c r="E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</row>
    <row r="204" spans="1:60" x14ac:dyDescent="0.25">
      <c r="A204"/>
      <c r="B204"/>
      <c r="C204"/>
      <c r="D204"/>
      <c r="E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</row>
    <row r="205" spans="1:60" x14ac:dyDescent="0.25">
      <c r="A205"/>
      <c r="B205"/>
      <c r="C205"/>
      <c r="D205"/>
      <c r="E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</row>
    <row r="206" spans="1:60" x14ac:dyDescent="0.25">
      <c r="A206"/>
      <c r="B206"/>
      <c r="C206"/>
      <c r="D206"/>
      <c r="E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</row>
    <row r="207" spans="1:60" x14ac:dyDescent="0.25">
      <c r="A207"/>
      <c r="B207"/>
      <c r="C207"/>
      <c r="D207"/>
      <c r="E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</row>
    <row r="208" spans="1:60" x14ac:dyDescent="0.25">
      <c r="A208"/>
      <c r="B208"/>
      <c r="C208"/>
      <c r="D208"/>
      <c r="E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</row>
    <row r="209" spans="1:60" x14ac:dyDescent="0.25">
      <c r="A209"/>
      <c r="B209"/>
      <c r="C209"/>
      <c r="D209"/>
      <c r="E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</row>
    <row r="210" spans="1:60" x14ac:dyDescent="0.25">
      <c r="A210"/>
      <c r="B210"/>
      <c r="C210"/>
      <c r="D210"/>
      <c r="E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</row>
    <row r="211" spans="1:60" x14ac:dyDescent="0.25">
      <c r="A211"/>
      <c r="B211"/>
      <c r="C211"/>
      <c r="D211"/>
      <c r="E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</row>
    <row r="212" spans="1:60" x14ac:dyDescent="0.25">
      <c r="A212"/>
      <c r="B212"/>
      <c r="C212"/>
      <c r="D212"/>
      <c r="E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</row>
    <row r="213" spans="1:60" x14ac:dyDescent="0.25">
      <c r="A213"/>
      <c r="B213"/>
      <c r="C213"/>
      <c r="D213"/>
      <c r="E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</row>
    <row r="214" spans="1:60" x14ac:dyDescent="0.25">
      <c r="A214"/>
      <c r="B214"/>
      <c r="C214"/>
      <c r="D214"/>
      <c r="E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</row>
    <row r="215" spans="1:60" x14ac:dyDescent="0.25">
      <c r="A215"/>
      <c r="B215"/>
      <c r="C215"/>
      <c r="D215"/>
      <c r="E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</row>
    <row r="216" spans="1:60" x14ac:dyDescent="0.25">
      <c r="A216"/>
      <c r="B216"/>
      <c r="C216"/>
      <c r="D216"/>
      <c r="E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</row>
    <row r="217" spans="1:60" x14ac:dyDescent="0.25">
      <c r="A217"/>
      <c r="B217"/>
      <c r="C217"/>
      <c r="D217"/>
      <c r="E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</row>
    <row r="218" spans="1:60" x14ac:dyDescent="0.25">
      <c r="A218"/>
      <c r="B218"/>
      <c r="C218"/>
      <c r="D218"/>
      <c r="E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</row>
    <row r="219" spans="1:60" x14ac:dyDescent="0.25">
      <c r="A219"/>
      <c r="B219"/>
      <c r="C219"/>
      <c r="D219"/>
      <c r="E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</row>
    <row r="220" spans="1:60" x14ac:dyDescent="0.25">
      <c r="A220"/>
      <c r="B220"/>
      <c r="C220"/>
      <c r="D220"/>
      <c r="E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</row>
    <row r="221" spans="1:60" x14ac:dyDescent="0.25">
      <c r="A221"/>
      <c r="B221"/>
      <c r="C221"/>
      <c r="D221"/>
      <c r="E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</row>
    <row r="222" spans="1:60" x14ac:dyDescent="0.25">
      <c r="A222"/>
      <c r="B222"/>
      <c r="C222"/>
      <c r="D222"/>
      <c r="E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</row>
    <row r="223" spans="1:60" x14ac:dyDescent="0.25">
      <c r="A223"/>
      <c r="B223"/>
      <c r="C223"/>
      <c r="D223"/>
      <c r="E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</row>
    <row r="224" spans="1:60" x14ac:dyDescent="0.25">
      <c r="A224"/>
      <c r="B224"/>
      <c r="C224"/>
      <c r="D224"/>
      <c r="E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</row>
    <row r="225" spans="1:60" x14ac:dyDescent="0.25">
      <c r="A225"/>
      <c r="B225"/>
      <c r="C225"/>
      <c r="D225"/>
      <c r="E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</row>
    <row r="226" spans="1:60" x14ac:dyDescent="0.25">
      <c r="A226"/>
      <c r="B226"/>
      <c r="C226"/>
      <c r="D226"/>
      <c r="E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</row>
    <row r="227" spans="1:60" x14ac:dyDescent="0.25">
      <c r="A227"/>
      <c r="B227"/>
      <c r="C227"/>
      <c r="D227"/>
      <c r="E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</row>
    <row r="228" spans="1:60" x14ac:dyDescent="0.25">
      <c r="A228"/>
      <c r="B228"/>
      <c r="C228"/>
      <c r="D228"/>
      <c r="E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</row>
    <row r="229" spans="1:60" x14ac:dyDescent="0.25">
      <c r="A229"/>
      <c r="B229"/>
      <c r="C229"/>
      <c r="D229"/>
      <c r="E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</row>
    <row r="230" spans="1:60" x14ac:dyDescent="0.25">
      <c r="A230"/>
      <c r="B230"/>
      <c r="C230"/>
      <c r="D230"/>
      <c r="E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</row>
    <row r="231" spans="1:60" x14ac:dyDescent="0.25">
      <c r="A231"/>
      <c r="B231"/>
      <c r="C231"/>
      <c r="D231"/>
      <c r="E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</row>
    <row r="232" spans="1:60" x14ac:dyDescent="0.25">
      <c r="A232"/>
      <c r="B232"/>
      <c r="C232"/>
      <c r="D232"/>
      <c r="E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</row>
    <row r="233" spans="1:60" x14ac:dyDescent="0.25">
      <c r="A233"/>
      <c r="B233"/>
      <c r="C233"/>
      <c r="D233"/>
      <c r="E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</row>
    <row r="234" spans="1:60" x14ac:dyDescent="0.25">
      <c r="A234"/>
      <c r="B234"/>
      <c r="C234"/>
      <c r="D234"/>
      <c r="E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</row>
    <row r="235" spans="1:60" x14ac:dyDescent="0.25">
      <c r="A235"/>
      <c r="B235"/>
      <c r="C235"/>
      <c r="D235"/>
      <c r="E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</row>
    <row r="236" spans="1:60" x14ac:dyDescent="0.25">
      <c r="A236"/>
      <c r="B236"/>
      <c r="C236"/>
      <c r="D236"/>
      <c r="E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</row>
    <row r="237" spans="1:60" x14ac:dyDescent="0.25">
      <c r="A237"/>
      <c r="B237"/>
      <c r="C237"/>
      <c r="D237"/>
      <c r="E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</row>
    <row r="238" spans="1:60" x14ac:dyDescent="0.25">
      <c r="A238"/>
      <c r="B238"/>
      <c r="C238"/>
      <c r="D238"/>
      <c r="E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</row>
    <row r="239" spans="1:60" x14ac:dyDescent="0.25">
      <c r="A239"/>
      <c r="B239"/>
      <c r="C239"/>
      <c r="D239"/>
      <c r="E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</row>
    <row r="240" spans="1:60" x14ac:dyDescent="0.25">
      <c r="A240"/>
      <c r="B240"/>
      <c r="C240"/>
      <c r="D240"/>
      <c r="E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</row>
    <row r="241" spans="1:60" x14ac:dyDescent="0.25">
      <c r="A241"/>
      <c r="B241"/>
      <c r="C241"/>
      <c r="D241"/>
      <c r="E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</row>
    <row r="242" spans="1:60" x14ac:dyDescent="0.25">
      <c r="A242"/>
      <c r="B242"/>
      <c r="C242"/>
      <c r="D242"/>
      <c r="E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</row>
    <row r="243" spans="1:60" x14ac:dyDescent="0.25">
      <c r="A243"/>
      <c r="B243"/>
      <c r="C243"/>
      <c r="D243"/>
      <c r="E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</row>
    <row r="244" spans="1:60" x14ac:dyDescent="0.25">
      <c r="A244"/>
      <c r="B244"/>
      <c r="C244"/>
      <c r="D244"/>
      <c r="E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</row>
    <row r="245" spans="1:60" x14ac:dyDescent="0.25">
      <c r="A245"/>
      <c r="B245"/>
      <c r="C245"/>
      <c r="D245"/>
      <c r="E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</row>
    <row r="246" spans="1:60" x14ac:dyDescent="0.25">
      <c r="A246"/>
      <c r="B246"/>
      <c r="C246"/>
      <c r="D246"/>
      <c r="E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</row>
    <row r="247" spans="1:60" x14ac:dyDescent="0.25">
      <c r="A247"/>
      <c r="B247"/>
      <c r="C247"/>
      <c r="D247"/>
      <c r="E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</row>
    <row r="248" spans="1:60" x14ac:dyDescent="0.25">
      <c r="A248"/>
      <c r="B248"/>
      <c r="C248"/>
      <c r="D248"/>
      <c r="E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</row>
    <row r="249" spans="1:60" x14ac:dyDescent="0.25">
      <c r="A249"/>
      <c r="B249"/>
      <c r="C249"/>
      <c r="D249"/>
      <c r="E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</row>
    <row r="250" spans="1:60" x14ac:dyDescent="0.25">
      <c r="A250"/>
      <c r="B250"/>
      <c r="C250"/>
      <c r="D250"/>
      <c r="E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</row>
    <row r="251" spans="1:60" x14ac:dyDescent="0.25">
      <c r="A251"/>
      <c r="B251"/>
      <c r="C251"/>
      <c r="D251"/>
      <c r="E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</row>
    <row r="252" spans="1:60" x14ac:dyDescent="0.25">
      <c r="A252"/>
      <c r="B252"/>
      <c r="C252"/>
      <c r="D252"/>
      <c r="E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</row>
    <row r="253" spans="1:60" x14ac:dyDescent="0.25">
      <c r="A253"/>
      <c r="B253"/>
      <c r="C253"/>
      <c r="D253"/>
      <c r="E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</row>
    <row r="254" spans="1:60" x14ac:dyDescent="0.25">
      <c r="A254"/>
      <c r="B254"/>
      <c r="C254"/>
      <c r="D254"/>
      <c r="E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</row>
    <row r="255" spans="1:60" x14ac:dyDescent="0.25">
      <c r="A255"/>
      <c r="B255"/>
      <c r="C255"/>
      <c r="D255"/>
      <c r="E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</row>
    <row r="256" spans="1:60" x14ac:dyDescent="0.25">
      <c r="A256"/>
      <c r="B256"/>
      <c r="C256"/>
      <c r="D256"/>
      <c r="E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</row>
    <row r="257" spans="1:60" x14ac:dyDescent="0.25">
      <c r="A257"/>
      <c r="B257"/>
      <c r="C257"/>
      <c r="D257"/>
      <c r="E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</row>
    <row r="258" spans="1:60" x14ac:dyDescent="0.25">
      <c r="A258"/>
      <c r="B258"/>
      <c r="C258"/>
      <c r="D258"/>
      <c r="E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</row>
    <row r="259" spans="1:60" x14ac:dyDescent="0.25">
      <c r="A259"/>
      <c r="B259"/>
      <c r="C259"/>
      <c r="D259"/>
      <c r="E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</row>
    <row r="260" spans="1:60" x14ac:dyDescent="0.25">
      <c r="A260"/>
      <c r="B260"/>
      <c r="C260"/>
      <c r="D260"/>
      <c r="E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</row>
    <row r="261" spans="1:60" x14ac:dyDescent="0.25">
      <c r="A261"/>
      <c r="B261"/>
      <c r="C261"/>
      <c r="D261"/>
      <c r="E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</row>
    <row r="262" spans="1:60" x14ac:dyDescent="0.25">
      <c r="A262"/>
      <c r="B262"/>
      <c r="C262"/>
      <c r="D262"/>
      <c r="E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</row>
    <row r="263" spans="1:60" x14ac:dyDescent="0.25">
      <c r="A263"/>
      <c r="B263"/>
      <c r="C263"/>
      <c r="D263"/>
      <c r="E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</row>
    <row r="264" spans="1:60" x14ac:dyDescent="0.25">
      <c r="A264"/>
      <c r="B264"/>
      <c r="C264"/>
      <c r="D264"/>
      <c r="E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</row>
    <row r="265" spans="1:60" x14ac:dyDescent="0.25">
      <c r="A265"/>
      <c r="B265"/>
      <c r="C265"/>
      <c r="D265"/>
      <c r="E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</row>
    <row r="266" spans="1:60" x14ac:dyDescent="0.25">
      <c r="A266"/>
      <c r="B266"/>
      <c r="C266"/>
      <c r="D266"/>
      <c r="E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</row>
    <row r="267" spans="1:60" x14ac:dyDescent="0.25">
      <c r="A267"/>
      <c r="B267"/>
      <c r="C267"/>
      <c r="D267"/>
      <c r="E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</row>
    <row r="268" spans="1:60" x14ac:dyDescent="0.25">
      <c r="A268"/>
      <c r="B268"/>
      <c r="C268"/>
      <c r="D268"/>
      <c r="E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</row>
    <row r="269" spans="1:60" x14ac:dyDescent="0.25">
      <c r="A269"/>
      <c r="B269"/>
      <c r="C269"/>
      <c r="D269"/>
      <c r="E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</row>
    <row r="270" spans="1:60" x14ac:dyDescent="0.25">
      <c r="A270"/>
      <c r="B270"/>
      <c r="C270"/>
      <c r="D270"/>
      <c r="E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</row>
    <row r="271" spans="1:60" x14ac:dyDescent="0.25">
      <c r="A271"/>
      <c r="B271"/>
      <c r="C271"/>
      <c r="D271"/>
      <c r="E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</row>
    <row r="272" spans="1:60" x14ac:dyDescent="0.25">
      <c r="A272"/>
      <c r="B272"/>
      <c r="C272"/>
      <c r="D272"/>
      <c r="E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</row>
    <row r="273" spans="1:60" x14ac:dyDescent="0.25">
      <c r="A273"/>
      <c r="B273"/>
      <c r="C273"/>
      <c r="D273"/>
      <c r="E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</row>
    <row r="274" spans="1:60" x14ac:dyDescent="0.25">
      <c r="A274"/>
      <c r="B274"/>
      <c r="C274"/>
      <c r="D274"/>
      <c r="E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</row>
    <row r="275" spans="1:60" x14ac:dyDescent="0.25">
      <c r="A275"/>
      <c r="B275"/>
      <c r="C275"/>
      <c r="D275"/>
      <c r="E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</row>
    <row r="276" spans="1:60" x14ac:dyDescent="0.25">
      <c r="A276"/>
      <c r="B276"/>
      <c r="C276"/>
      <c r="D276"/>
      <c r="E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</row>
    <row r="277" spans="1:60" x14ac:dyDescent="0.25">
      <c r="A277"/>
      <c r="B277"/>
      <c r="C277"/>
      <c r="D277"/>
      <c r="E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</row>
    <row r="278" spans="1:60" x14ac:dyDescent="0.25">
      <c r="A278"/>
      <c r="B278"/>
      <c r="C278"/>
      <c r="D278"/>
      <c r="E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</row>
    <row r="279" spans="1:60" x14ac:dyDescent="0.25">
      <c r="A279"/>
      <c r="B279"/>
      <c r="C279"/>
      <c r="D279"/>
      <c r="E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</row>
    <row r="280" spans="1:60" x14ac:dyDescent="0.25">
      <c r="A280"/>
      <c r="B280"/>
      <c r="C280"/>
      <c r="D280"/>
      <c r="E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</row>
    <row r="281" spans="1:60" x14ac:dyDescent="0.25">
      <c r="A281"/>
      <c r="B281"/>
      <c r="C281"/>
      <c r="D281"/>
      <c r="E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</row>
    <row r="282" spans="1:60" x14ac:dyDescent="0.25">
      <c r="A282"/>
      <c r="B282"/>
      <c r="C282"/>
      <c r="D282"/>
      <c r="E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</row>
    <row r="283" spans="1:60" x14ac:dyDescent="0.25">
      <c r="A283"/>
      <c r="B283"/>
      <c r="C283"/>
      <c r="D283"/>
      <c r="E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</row>
    <row r="284" spans="1:60" x14ac:dyDescent="0.25">
      <c r="A284"/>
      <c r="B284"/>
      <c r="C284"/>
      <c r="D284"/>
      <c r="E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</row>
    <row r="285" spans="1:60" x14ac:dyDescent="0.25">
      <c r="A285"/>
      <c r="B285"/>
      <c r="C285"/>
      <c r="D285"/>
      <c r="E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</row>
    <row r="286" spans="1:60" x14ac:dyDescent="0.25">
      <c r="A286"/>
      <c r="B286"/>
      <c r="C286"/>
      <c r="D286"/>
      <c r="E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</row>
    <row r="287" spans="1:60" x14ac:dyDescent="0.25">
      <c r="A287"/>
      <c r="B287"/>
      <c r="C287"/>
      <c r="D287"/>
      <c r="E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</row>
    <row r="288" spans="1:60" x14ac:dyDescent="0.25">
      <c r="A288"/>
      <c r="B288"/>
      <c r="C288"/>
      <c r="D288"/>
      <c r="E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</row>
    <row r="289" spans="1:60" x14ac:dyDescent="0.25">
      <c r="A289"/>
      <c r="B289"/>
      <c r="C289"/>
      <c r="D289"/>
      <c r="E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</row>
    <row r="290" spans="1:60" x14ac:dyDescent="0.25">
      <c r="A290"/>
      <c r="B290"/>
      <c r="C290"/>
      <c r="D290"/>
      <c r="E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</row>
    <row r="291" spans="1:60" x14ac:dyDescent="0.25">
      <c r="A291"/>
      <c r="B291"/>
      <c r="C291"/>
      <c r="D291"/>
      <c r="E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</row>
    <row r="292" spans="1:60" x14ac:dyDescent="0.25">
      <c r="A292"/>
      <c r="B292"/>
      <c r="C292"/>
      <c r="D292"/>
      <c r="E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</row>
    <row r="293" spans="1:60" x14ac:dyDescent="0.25">
      <c r="A293"/>
      <c r="B293"/>
      <c r="C293"/>
      <c r="D293"/>
      <c r="E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</row>
    <row r="294" spans="1:60" x14ac:dyDescent="0.25">
      <c r="A294"/>
      <c r="B294"/>
      <c r="C294"/>
      <c r="D294"/>
      <c r="E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</row>
    <row r="295" spans="1:60" x14ac:dyDescent="0.25">
      <c r="A295"/>
      <c r="B295"/>
      <c r="C295"/>
      <c r="D295"/>
      <c r="E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</row>
    <row r="296" spans="1:60" x14ac:dyDescent="0.25">
      <c r="A296"/>
      <c r="B296"/>
      <c r="C296"/>
      <c r="D296"/>
      <c r="E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</row>
    <row r="297" spans="1:60" x14ac:dyDescent="0.25">
      <c r="A297"/>
      <c r="B297"/>
      <c r="C297"/>
      <c r="D297"/>
      <c r="E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</row>
    <row r="298" spans="1:60" x14ac:dyDescent="0.25">
      <c r="A298"/>
      <c r="B298"/>
      <c r="C298"/>
      <c r="D298"/>
      <c r="E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</row>
    <row r="299" spans="1:60" x14ac:dyDescent="0.25">
      <c r="A299"/>
      <c r="B299"/>
      <c r="C299"/>
      <c r="D299"/>
      <c r="E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</row>
    <row r="300" spans="1:60" x14ac:dyDescent="0.25">
      <c r="A300"/>
      <c r="B300"/>
      <c r="C300"/>
      <c r="D300"/>
      <c r="E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</row>
    <row r="301" spans="1:60" x14ac:dyDescent="0.25">
      <c r="A301"/>
      <c r="B301"/>
      <c r="C301"/>
      <c r="D301"/>
      <c r="E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</row>
    <row r="302" spans="1:60" x14ac:dyDescent="0.25">
      <c r="A302"/>
      <c r="B302"/>
      <c r="C302"/>
      <c r="D302"/>
      <c r="E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</row>
    <row r="303" spans="1:60" x14ac:dyDescent="0.25">
      <c r="A303"/>
      <c r="B303"/>
      <c r="C303"/>
      <c r="D303"/>
      <c r="E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</row>
    <row r="304" spans="1:60" x14ac:dyDescent="0.25">
      <c r="A304"/>
      <c r="B304"/>
      <c r="C304"/>
      <c r="D304"/>
      <c r="E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</row>
    <row r="305" spans="1:60" x14ac:dyDescent="0.25">
      <c r="A305"/>
      <c r="B305"/>
      <c r="C305"/>
      <c r="D305"/>
      <c r="E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</row>
    <row r="306" spans="1:60" x14ac:dyDescent="0.25">
      <c r="A306"/>
      <c r="B306"/>
      <c r="C306"/>
      <c r="D306"/>
      <c r="E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</row>
    <row r="307" spans="1:60" x14ac:dyDescent="0.25">
      <c r="A307"/>
      <c r="B307"/>
      <c r="C307"/>
      <c r="D307"/>
      <c r="E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</row>
    <row r="308" spans="1:60" x14ac:dyDescent="0.25">
      <c r="A308"/>
      <c r="B308"/>
      <c r="C308"/>
      <c r="D308"/>
      <c r="E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</row>
    <row r="309" spans="1:60" x14ac:dyDescent="0.25">
      <c r="A309"/>
      <c r="B309"/>
      <c r="C309"/>
      <c r="D309"/>
      <c r="E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</row>
    <row r="310" spans="1:60" x14ac:dyDescent="0.25">
      <c r="A310"/>
      <c r="B310"/>
      <c r="C310"/>
      <c r="D310"/>
      <c r="E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</row>
    <row r="311" spans="1:60" x14ac:dyDescent="0.25">
      <c r="A311"/>
      <c r="B311"/>
      <c r="C311"/>
      <c r="D311"/>
      <c r="E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</row>
    <row r="312" spans="1:60" x14ac:dyDescent="0.25">
      <c r="A312"/>
      <c r="B312"/>
      <c r="C312"/>
      <c r="D312"/>
      <c r="E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</row>
    <row r="313" spans="1:60" x14ac:dyDescent="0.25">
      <c r="A313"/>
      <c r="B313"/>
      <c r="C313"/>
      <c r="D313"/>
      <c r="E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</row>
    <row r="314" spans="1:60" x14ac:dyDescent="0.25">
      <c r="A314"/>
      <c r="B314"/>
      <c r="C314"/>
      <c r="D314"/>
      <c r="E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</row>
    <row r="315" spans="1:60" x14ac:dyDescent="0.25">
      <c r="A315"/>
      <c r="B315"/>
      <c r="C315"/>
      <c r="D315"/>
      <c r="E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</row>
    <row r="316" spans="1:60" x14ac:dyDescent="0.25">
      <c r="A316"/>
      <c r="B316"/>
      <c r="C316"/>
      <c r="D316"/>
      <c r="E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</row>
    <row r="317" spans="1:60" x14ac:dyDescent="0.25">
      <c r="A317"/>
      <c r="B317"/>
      <c r="C317"/>
      <c r="D317"/>
      <c r="E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</row>
    <row r="318" spans="1:60" x14ac:dyDescent="0.25">
      <c r="A318"/>
      <c r="B318"/>
      <c r="C318"/>
      <c r="D318"/>
      <c r="E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</row>
    <row r="319" spans="1:60" x14ac:dyDescent="0.25">
      <c r="A319"/>
      <c r="B319"/>
      <c r="C319"/>
      <c r="D319"/>
      <c r="E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</row>
    <row r="320" spans="1:60" x14ac:dyDescent="0.25">
      <c r="A320"/>
      <c r="B320"/>
      <c r="C320"/>
      <c r="D320"/>
      <c r="E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</row>
    <row r="321" spans="1:60" x14ac:dyDescent="0.25">
      <c r="A321"/>
      <c r="B321"/>
      <c r="C321"/>
      <c r="D321"/>
      <c r="E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</row>
    <row r="322" spans="1:60" x14ac:dyDescent="0.25">
      <c r="A322"/>
      <c r="B322"/>
      <c r="C322"/>
      <c r="D322"/>
      <c r="E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</row>
    <row r="323" spans="1:60" x14ac:dyDescent="0.25">
      <c r="A323"/>
      <c r="B323"/>
      <c r="C323"/>
      <c r="D323"/>
      <c r="E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</row>
    <row r="324" spans="1:60" x14ac:dyDescent="0.25">
      <c r="A324"/>
      <c r="B324"/>
      <c r="C324"/>
      <c r="D324"/>
      <c r="E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</row>
    <row r="325" spans="1:60" x14ac:dyDescent="0.25">
      <c r="A325"/>
      <c r="B325"/>
      <c r="C325"/>
      <c r="D325"/>
      <c r="E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</row>
    <row r="326" spans="1:60" x14ac:dyDescent="0.25">
      <c r="A326"/>
      <c r="B326"/>
      <c r="C326"/>
      <c r="D326"/>
      <c r="E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</row>
    <row r="327" spans="1:60" x14ac:dyDescent="0.25">
      <c r="A327"/>
      <c r="B327"/>
      <c r="C327"/>
      <c r="D327"/>
      <c r="E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</row>
    <row r="328" spans="1:60" x14ac:dyDescent="0.25">
      <c r="A328"/>
      <c r="B328"/>
      <c r="C328"/>
      <c r="D328"/>
      <c r="E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</row>
    <row r="329" spans="1:60" x14ac:dyDescent="0.25">
      <c r="A329"/>
      <c r="B329"/>
      <c r="C329"/>
      <c r="D329"/>
      <c r="E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</row>
    <row r="330" spans="1:60" x14ac:dyDescent="0.25">
      <c r="A330"/>
      <c r="B330"/>
      <c r="C330"/>
      <c r="D330"/>
      <c r="E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</row>
    <row r="331" spans="1:60" x14ac:dyDescent="0.25">
      <c r="A331"/>
      <c r="B331"/>
      <c r="C331"/>
      <c r="D331"/>
      <c r="E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</row>
    <row r="332" spans="1:60" x14ac:dyDescent="0.25">
      <c r="A332"/>
      <c r="B332"/>
      <c r="C332"/>
      <c r="D332"/>
      <c r="E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</row>
    <row r="333" spans="1:60" x14ac:dyDescent="0.25">
      <c r="A333"/>
      <c r="B333"/>
      <c r="C333"/>
      <c r="D333"/>
      <c r="E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</row>
    <row r="334" spans="1:60" x14ac:dyDescent="0.25">
      <c r="A334"/>
      <c r="B334"/>
      <c r="C334"/>
      <c r="D334"/>
      <c r="E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</row>
    <row r="335" spans="1:60" x14ac:dyDescent="0.25">
      <c r="A335"/>
      <c r="B335"/>
      <c r="C335"/>
      <c r="D335"/>
      <c r="E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</row>
    <row r="336" spans="1:60" x14ac:dyDescent="0.25">
      <c r="A336"/>
      <c r="B336"/>
      <c r="C336"/>
      <c r="D336"/>
      <c r="E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</row>
    <row r="337" spans="1:60" x14ac:dyDescent="0.25">
      <c r="A337"/>
      <c r="B337"/>
      <c r="C337"/>
      <c r="D337"/>
      <c r="E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</row>
    <row r="338" spans="1:60" x14ac:dyDescent="0.25">
      <c r="A338"/>
      <c r="B338"/>
      <c r="C338"/>
      <c r="D338"/>
      <c r="E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</row>
    <row r="339" spans="1:60" x14ac:dyDescent="0.25">
      <c r="A339"/>
      <c r="B339"/>
      <c r="C339"/>
      <c r="D339"/>
      <c r="E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</row>
    <row r="340" spans="1:60" x14ac:dyDescent="0.25">
      <c r="A340"/>
      <c r="B340"/>
      <c r="C340"/>
      <c r="D340"/>
      <c r="E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</row>
    <row r="341" spans="1:60" x14ac:dyDescent="0.25">
      <c r="A341"/>
      <c r="B341"/>
      <c r="C341"/>
      <c r="D341"/>
      <c r="E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</row>
    <row r="342" spans="1:60" x14ac:dyDescent="0.25">
      <c r="A342"/>
      <c r="B342"/>
      <c r="C342"/>
      <c r="D342"/>
      <c r="E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</row>
    <row r="343" spans="1:60" x14ac:dyDescent="0.25">
      <c r="A343"/>
      <c r="B343"/>
      <c r="C343"/>
      <c r="D343"/>
      <c r="E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</row>
    <row r="344" spans="1:60" x14ac:dyDescent="0.25">
      <c r="A344"/>
      <c r="B344"/>
      <c r="C344"/>
      <c r="D344"/>
      <c r="E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</row>
    <row r="345" spans="1:60" x14ac:dyDescent="0.25">
      <c r="A345"/>
      <c r="B345"/>
      <c r="C345"/>
      <c r="D345"/>
      <c r="E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</row>
    <row r="346" spans="1:60" x14ac:dyDescent="0.25">
      <c r="A346"/>
      <c r="B346"/>
      <c r="C346"/>
      <c r="D346"/>
      <c r="E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</row>
    <row r="347" spans="1:60" x14ac:dyDescent="0.25">
      <c r="A347"/>
      <c r="B347"/>
      <c r="C347"/>
      <c r="D347"/>
      <c r="E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</row>
    <row r="348" spans="1:60" x14ac:dyDescent="0.25">
      <c r="A348"/>
      <c r="B348"/>
      <c r="C348"/>
      <c r="D348"/>
      <c r="E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</row>
    <row r="349" spans="1:60" x14ac:dyDescent="0.25">
      <c r="A349"/>
      <c r="B349"/>
      <c r="C349"/>
      <c r="D349"/>
      <c r="E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</row>
    <row r="350" spans="1:60" x14ac:dyDescent="0.25">
      <c r="A350"/>
      <c r="B350"/>
      <c r="C350"/>
      <c r="D350"/>
      <c r="E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</row>
    <row r="351" spans="1:60" x14ac:dyDescent="0.25">
      <c r="A351"/>
      <c r="B351"/>
      <c r="C351"/>
      <c r="D351"/>
      <c r="E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</row>
    <row r="352" spans="1:60" x14ac:dyDescent="0.25">
      <c r="A352"/>
      <c r="B352"/>
      <c r="C352"/>
      <c r="D352"/>
      <c r="E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</row>
    <row r="353" spans="1:60" x14ac:dyDescent="0.25">
      <c r="A353"/>
      <c r="B353"/>
      <c r="C353"/>
      <c r="D353"/>
      <c r="E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</row>
    <row r="354" spans="1:60" x14ac:dyDescent="0.25">
      <c r="A354"/>
      <c r="B354"/>
      <c r="C354"/>
      <c r="D354"/>
      <c r="E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</row>
    <row r="355" spans="1:60" x14ac:dyDescent="0.25">
      <c r="A355"/>
      <c r="B355"/>
      <c r="C355"/>
      <c r="D355"/>
      <c r="E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</row>
    <row r="356" spans="1:60" x14ac:dyDescent="0.25">
      <c r="A356"/>
      <c r="B356"/>
      <c r="C356"/>
      <c r="D356"/>
      <c r="E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</row>
    <row r="357" spans="1:60" x14ac:dyDescent="0.25">
      <c r="A357"/>
      <c r="B357"/>
      <c r="C357"/>
      <c r="D357"/>
      <c r="E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</row>
    <row r="358" spans="1:60" x14ac:dyDescent="0.25">
      <c r="A358"/>
      <c r="B358"/>
      <c r="C358"/>
      <c r="D358"/>
      <c r="E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</row>
    <row r="359" spans="1:60" x14ac:dyDescent="0.25">
      <c r="A359"/>
      <c r="B359"/>
      <c r="C359"/>
      <c r="D359"/>
      <c r="E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</row>
    <row r="360" spans="1:60" x14ac:dyDescent="0.25">
      <c r="A360"/>
      <c r="B360"/>
      <c r="C360"/>
      <c r="D360"/>
      <c r="E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</row>
    <row r="361" spans="1:60" x14ac:dyDescent="0.25">
      <c r="A361"/>
      <c r="B361"/>
      <c r="C361"/>
      <c r="D361"/>
      <c r="E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</row>
    <row r="362" spans="1:60" x14ac:dyDescent="0.25">
      <c r="A362"/>
      <c r="B362"/>
      <c r="C362"/>
      <c r="D362"/>
      <c r="E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</row>
    <row r="363" spans="1:60" x14ac:dyDescent="0.25">
      <c r="A363"/>
      <c r="B363"/>
      <c r="C363"/>
      <c r="D363"/>
      <c r="E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</row>
    <row r="364" spans="1:60" x14ac:dyDescent="0.25">
      <c r="A364"/>
      <c r="B364"/>
      <c r="C364"/>
      <c r="D364"/>
      <c r="E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</row>
    <row r="365" spans="1:60" x14ac:dyDescent="0.25">
      <c r="A365"/>
      <c r="B365"/>
      <c r="C365"/>
      <c r="D365"/>
      <c r="E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</row>
    <row r="366" spans="1:60" x14ac:dyDescent="0.25">
      <c r="A366"/>
      <c r="B366"/>
      <c r="C366"/>
      <c r="D366"/>
      <c r="E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</row>
    <row r="367" spans="1:60" x14ac:dyDescent="0.25">
      <c r="A367"/>
      <c r="B367"/>
      <c r="C367"/>
      <c r="D367"/>
      <c r="E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</row>
    <row r="368" spans="1:60" x14ac:dyDescent="0.25">
      <c r="A368"/>
      <c r="B368"/>
      <c r="C368"/>
      <c r="D368"/>
      <c r="E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</row>
    <row r="369" spans="1:60" x14ac:dyDescent="0.25">
      <c r="A369"/>
      <c r="B369"/>
      <c r="C369"/>
      <c r="D369"/>
      <c r="E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</row>
    <row r="370" spans="1:60" x14ac:dyDescent="0.25">
      <c r="A370"/>
      <c r="B370"/>
      <c r="C370"/>
      <c r="D370"/>
      <c r="E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</row>
    <row r="371" spans="1:60" x14ac:dyDescent="0.25">
      <c r="A371"/>
      <c r="B371"/>
      <c r="C371"/>
      <c r="D371"/>
      <c r="E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</row>
    <row r="372" spans="1:60" x14ac:dyDescent="0.25">
      <c r="A372"/>
      <c r="B372"/>
      <c r="C372"/>
      <c r="D372"/>
      <c r="E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</row>
    <row r="373" spans="1:60" x14ac:dyDescent="0.25">
      <c r="A373"/>
      <c r="B373"/>
      <c r="C373"/>
      <c r="D373"/>
      <c r="E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</row>
    <row r="374" spans="1:60" x14ac:dyDescent="0.25">
      <c r="A374"/>
      <c r="B374"/>
      <c r="C374"/>
      <c r="D374"/>
      <c r="E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</row>
    <row r="375" spans="1:60" x14ac:dyDescent="0.25">
      <c r="A375"/>
      <c r="B375"/>
      <c r="C375"/>
      <c r="D375"/>
      <c r="E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</row>
    <row r="376" spans="1:60" x14ac:dyDescent="0.25">
      <c r="A376"/>
      <c r="B376"/>
      <c r="C376"/>
      <c r="D376"/>
      <c r="E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</row>
    <row r="377" spans="1:60" x14ac:dyDescent="0.25">
      <c r="A377"/>
      <c r="B377"/>
      <c r="C377"/>
      <c r="D377"/>
      <c r="E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</row>
    <row r="378" spans="1:60" x14ac:dyDescent="0.25">
      <c r="A378"/>
      <c r="B378"/>
      <c r="C378"/>
      <c r="D378"/>
      <c r="E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</row>
    <row r="379" spans="1:60" x14ac:dyDescent="0.25">
      <c r="A379"/>
      <c r="B379"/>
      <c r="C379"/>
      <c r="D379"/>
      <c r="E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</row>
    <row r="380" spans="1:60" x14ac:dyDescent="0.25">
      <c r="A380"/>
      <c r="B380"/>
      <c r="C380"/>
      <c r="D380"/>
      <c r="E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</row>
    <row r="381" spans="1:60" x14ac:dyDescent="0.25">
      <c r="A381"/>
      <c r="B381"/>
      <c r="C381"/>
      <c r="D381"/>
      <c r="E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</row>
    <row r="382" spans="1:60" x14ac:dyDescent="0.25">
      <c r="A382"/>
      <c r="B382"/>
      <c r="C382"/>
      <c r="D382"/>
      <c r="E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</row>
    <row r="383" spans="1:60" x14ac:dyDescent="0.25">
      <c r="A383"/>
      <c r="B383"/>
      <c r="C383"/>
      <c r="D383"/>
      <c r="E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</row>
    <row r="384" spans="1:60" x14ac:dyDescent="0.25">
      <c r="A384"/>
      <c r="B384"/>
      <c r="C384"/>
      <c r="D384"/>
      <c r="E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</row>
    <row r="385" spans="1:60" x14ac:dyDescent="0.25">
      <c r="A385"/>
      <c r="B385"/>
      <c r="C385"/>
      <c r="D385"/>
      <c r="E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</row>
    <row r="386" spans="1:60" x14ac:dyDescent="0.25">
      <c r="A386"/>
      <c r="B386"/>
      <c r="C386"/>
      <c r="D386"/>
      <c r="E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</row>
    <row r="387" spans="1:60" x14ac:dyDescent="0.25">
      <c r="A387"/>
      <c r="B387"/>
      <c r="C387"/>
      <c r="D387"/>
      <c r="E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</row>
    <row r="388" spans="1:60" x14ac:dyDescent="0.25">
      <c r="A388"/>
      <c r="B388"/>
      <c r="C388"/>
      <c r="D388"/>
      <c r="E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</row>
    <row r="389" spans="1:60" x14ac:dyDescent="0.25">
      <c r="A389"/>
      <c r="B389"/>
      <c r="C389"/>
      <c r="D389"/>
      <c r="E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</row>
    <row r="390" spans="1:60" x14ac:dyDescent="0.25">
      <c r="A390"/>
      <c r="B390"/>
      <c r="C390"/>
      <c r="D390"/>
      <c r="E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</row>
    <row r="391" spans="1:60" x14ac:dyDescent="0.25">
      <c r="A391"/>
      <c r="B391"/>
      <c r="C391"/>
      <c r="D391"/>
      <c r="E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</row>
    <row r="392" spans="1:60" x14ac:dyDescent="0.25">
      <c r="A392"/>
      <c r="B392"/>
      <c r="C392"/>
      <c r="D392"/>
      <c r="E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</row>
    <row r="393" spans="1:60" x14ac:dyDescent="0.25">
      <c r="A393"/>
      <c r="B393"/>
      <c r="C393"/>
      <c r="D393"/>
      <c r="E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</row>
    <row r="394" spans="1:60" x14ac:dyDescent="0.25">
      <c r="A394"/>
      <c r="B394"/>
      <c r="C394"/>
      <c r="D394"/>
      <c r="E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</row>
    <row r="395" spans="1:60" x14ac:dyDescent="0.25">
      <c r="A395"/>
      <c r="B395"/>
      <c r="C395"/>
      <c r="D395"/>
      <c r="E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</row>
    <row r="396" spans="1:60" x14ac:dyDescent="0.25">
      <c r="A396"/>
      <c r="B396"/>
      <c r="C396"/>
      <c r="D396"/>
      <c r="E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</row>
    <row r="397" spans="1:60" x14ac:dyDescent="0.25">
      <c r="A397"/>
      <c r="B397"/>
      <c r="C397"/>
      <c r="D397"/>
      <c r="E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</row>
    <row r="398" spans="1:60" x14ac:dyDescent="0.25">
      <c r="A398"/>
      <c r="B398"/>
      <c r="C398"/>
      <c r="D398"/>
      <c r="E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</row>
    <row r="399" spans="1:60" x14ac:dyDescent="0.25">
      <c r="A399"/>
      <c r="B399"/>
      <c r="C399"/>
      <c r="D399"/>
      <c r="E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</row>
    <row r="400" spans="1:60" x14ac:dyDescent="0.25">
      <c r="A400"/>
      <c r="B400"/>
      <c r="C400"/>
      <c r="D400"/>
      <c r="E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</row>
    <row r="401" spans="1:60" x14ac:dyDescent="0.25">
      <c r="A401"/>
      <c r="B401"/>
      <c r="C401"/>
      <c r="D401"/>
      <c r="E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</row>
    <row r="402" spans="1:60" x14ac:dyDescent="0.25">
      <c r="A402"/>
      <c r="B402"/>
      <c r="C402"/>
      <c r="D402"/>
      <c r="E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</row>
    <row r="403" spans="1:60" x14ac:dyDescent="0.25">
      <c r="A403"/>
      <c r="B403"/>
      <c r="C403"/>
      <c r="D403"/>
      <c r="E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</row>
    <row r="404" spans="1:60" x14ac:dyDescent="0.25">
      <c r="A404"/>
      <c r="B404"/>
      <c r="C404"/>
      <c r="D404"/>
      <c r="E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</row>
    <row r="405" spans="1:60" x14ac:dyDescent="0.25">
      <c r="A405"/>
      <c r="B405"/>
      <c r="C405"/>
      <c r="D405"/>
      <c r="E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</row>
    <row r="406" spans="1:60" x14ac:dyDescent="0.25">
      <c r="A406"/>
      <c r="B406"/>
      <c r="C406"/>
      <c r="D406"/>
      <c r="E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</row>
    <row r="407" spans="1:60" x14ac:dyDescent="0.25">
      <c r="A407"/>
      <c r="B407"/>
      <c r="C407"/>
      <c r="D407"/>
      <c r="E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</row>
    <row r="408" spans="1:60" x14ac:dyDescent="0.25">
      <c r="A408"/>
      <c r="B408"/>
      <c r="C408"/>
      <c r="D408"/>
      <c r="E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</row>
    <row r="409" spans="1:60" x14ac:dyDescent="0.25">
      <c r="A409"/>
      <c r="B409"/>
      <c r="C409"/>
      <c r="D409"/>
      <c r="E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</row>
    <row r="410" spans="1:60" x14ac:dyDescent="0.25">
      <c r="A410"/>
      <c r="B410"/>
      <c r="C410"/>
      <c r="D410"/>
      <c r="E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</row>
    <row r="411" spans="1:60" x14ac:dyDescent="0.25">
      <c r="A411"/>
      <c r="B411"/>
      <c r="C411"/>
      <c r="D411"/>
      <c r="E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</row>
    <row r="412" spans="1:60" x14ac:dyDescent="0.25">
      <c r="A412"/>
      <c r="B412"/>
      <c r="C412"/>
      <c r="D412"/>
      <c r="E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</row>
    <row r="413" spans="1:60" x14ac:dyDescent="0.25">
      <c r="A413"/>
      <c r="B413"/>
      <c r="C413"/>
      <c r="D413"/>
      <c r="E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</row>
    <row r="414" spans="1:60" x14ac:dyDescent="0.25">
      <c r="A414"/>
      <c r="B414"/>
      <c r="C414"/>
      <c r="D414"/>
      <c r="E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</row>
    <row r="415" spans="1:60" x14ac:dyDescent="0.25">
      <c r="A415"/>
      <c r="B415"/>
      <c r="C415"/>
      <c r="D415"/>
      <c r="E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</row>
    <row r="416" spans="1:60" x14ac:dyDescent="0.25">
      <c r="A416"/>
      <c r="B416"/>
      <c r="C416"/>
      <c r="D416"/>
      <c r="E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</row>
    <row r="417" spans="1:60" x14ac:dyDescent="0.25">
      <c r="A417"/>
      <c r="B417"/>
      <c r="C417"/>
      <c r="D417"/>
      <c r="E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</row>
    <row r="418" spans="1:60" x14ac:dyDescent="0.25">
      <c r="A418"/>
      <c r="B418"/>
      <c r="C418"/>
      <c r="D418"/>
      <c r="E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</row>
    <row r="419" spans="1:60" x14ac:dyDescent="0.25">
      <c r="A419"/>
      <c r="B419"/>
      <c r="C419"/>
      <c r="D419"/>
      <c r="E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</row>
    <row r="420" spans="1:60" x14ac:dyDescent="0.25">
      <c r="A420"/>
      <c r="B420"/>
      <c r="C420"/>
      <c r="D420"/>
      <c r="E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</row>
    <row r="421" spans="1:60" x14ac:dyDescent="0.25">
      <c r="A421"/>
      <c r="B421"/>
      <c r="C421"/>
      <c r="D421"/>
      <c r="E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</row>
    <row r="422" spans="1:60" x14ac:dyDescent="0.25">
      <c r="A422"/>
      <c r="B422"/>
      <c r="C422"/>
      <c r="D422"/>
      <c r="E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</row>
    <row r="423" spans="1:60" x14ac:dyDescent="0.25">
      <c r="A423"/>
      <c r="B423"/>
      <c r="C423"/>
      <c r="D423"/>
      <c r="E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</row>
    <row r="424" spans="1:60" x14ac:dyDescent="0.25">
      <c r="A424"/>
      <c r="B424"/>
      <c r="C424"/>
      <c r="D424"/>
      <c r="E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</row>
    <row r="425" spans="1:60" x14ac:dyDescent="0.25">
      <c r="A425"/>
      <c r="B425"/>
      <c r="C425"/>
      <c r="D425"/>
      <c r="E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</row>
    <row r="426" spans="1:60" x14ac:dyDescent="0.25">
      <c r="A426"/>
      <c r="B426"/>
      <c r="C426"/>
      <c r="D426"/>
      <c r="E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</row>
    <row r="427" spans="1:60" x14ac:dyDescent="0.25">
      <c r="A427"/>
      <c r="B427"/>
      <c r="C427"/>
      <c r="D427"/>
      <c r="E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</row>
    <row r="428" spans="1:60" x14ac:dyDescent="0.25">
      <c r="A428"/>
      <c r="B428"/>
      <c r="C428"/>
      <c r="D428"/>
      <c r="E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</row>
    <row r="429" spans="1:60" x14ac:dyDescent="0.25">
      <c r="A429"/>
      <c r="B429"/>
      <c r="C429"/>
      <c r="D429"/>
      <c r="E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</row>
    <row r="430" spans="1:60" x14ac:dyDescent="0.25">
      <c r="A430"/>
      <c r="B430"/>
      <c r="C430"/>
      <c r="D430"/>
      <c r="E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</row>
    <row r="431" spans="1:60" x14ac:dyDescent="0.25">
      <c r="A431"/>
      <c r="B431"/>
      <c r="C431"/>
      <c r="D431"/>
      <c r="E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</row>
    <row r="432" spans="1:60" x14ac:dyDescent="0.25">
      <c r="A432"/>
      <c r="B432"/>
      <c r="C432"/>
      <c r="D432"/>
      <c r="E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</row>
    <row r="433" spans="1:60" x14ac:dyDescent="0.25">
      <c r="A433"/>
      <c r="B433"/>
      <c r="C433"/>
      <c r="D433"/>
      <c r="E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</row>
    <row r="434" spans="1:60" x14ac:dyDescent="0.25">
      <c r="A434"/>
      <c r="B434"/>
      <c r="C434"/>
      <c r="D434"/>
      <c r="E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</row>
    <row r="435" spans="1:60" x14ac:dyDescent="0.25">
      <c r="A435"/>
      <c r="B435"/>
      <c r="C435"/>
      <c r="D435"/>
      <c r="E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</row>
    <row r="436" spans="1:60" x14ac:dyDescent="0.25">
      <c r="A436"/>
      <c r="B436"/>
      <c r="C436"/>
      <c r="D436"/>
      <c r="E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</row>
    <row r="437" spans="1:60" x14ac:dyDescent="0.25">
      <c r="A437"/>
      <c r="B437"/>
      <c r="C437"/>
      <c r="D437"/>
      <c r="E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</row>
    <row r="438" spans="1:60" x14ac:dyDescent="0.25">
      <c r="A438"/>
      <c r="B438"/>
      <c r="C438"/>
      <c r="D438"/>
      <c r="E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</row>
    <row r="439" spans="1:60" x14ac:dyDescent="0.25">
      <c r="A439"/>
      <c r="B439"/>
      <c r="C439"/>
      <c r="D439"/>
      <c r="E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</row>
    <row r="440" spans="1:60" x14ac:dyDescent="0.25">
      <c r="A440"/>
      <c r="B440"/>
      <c r="C440"/>
      <c r="D440"/>
      <c r="E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</row>
    <row r="441" spans="1:60" x14ac:dyDescent="0.25">
      <c r="A441"/>
      <c r="B441"/>
      <c r="C441"/>
      <c r="D441"/>
      <c r="E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</row>
    <row r="442" spans="1:60" x14ac:dyDescent="0.25">
      <c r="A442"/>
      <c r="B442"/>
      <c r="C442"/>
      <c r="D442"/>
      <c r="E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</row>
    <row r="443" spans="1:60" x14ac:dyDescent="0.25">
      <c r="A443"/>
      <c r="B443"/>
      <c r="C443"/>
      <c r="D443"/>
      <c r="E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</row>
    <row r="444" spans="1:60" x14ac:dyDescent="0.25">
      <c r="A444"/>
      <c r="B444"/>
      <c r="C444"/>
      <c r="D444"/>
      <c r="E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</row>
    <row r="445" spans="1:60" x14ac:dyDescent="0.25">
      <c r="A445"/>
      <c r="B445"/>
      <c r="C445"/>
      <c r="D445"/>
      <c r="E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</row>
    <row r="446" spans="1:60" x14ac:dyDescent="0.25">
      <c r="A446"/>
      <c r="B446"/>
      <c r="C446"/>
      <c r="D446"/>
      <c r="E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</row>
    <row r="447" spans="1:60" x14ac:dyDescent="0.25">
      <c r="A447"/>
      <c r="B447"/>
      <c r="C447"/>
      <c r="D447"/>
      <c r="E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</row>
    <row r="448" spans="1:60" x14ac:dyDescent="0.25">
      <c r="A448"/>
      <c r="B448"/>
      <c r="C448"/>
      <c r="D448"/>
      <c r="E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</row>
    <row r="449" spans="1:60" x14ac:dyDescent="0.25">
      <c r="A449"/>
      <c r="B449"/>
      <c r="C449"/>
      <c r="D449"/>
      <c r="E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</row>
    <row r="450" spans="1:60" x14ac:dyDescent="0.25">
      <c r="A450"/>
      <c r="B450"/>
      <c r="C450"/>
      <c r="D450"/>
      <c r="E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</row>
    <row r="451" spans="1:60" x14ac:dyDescent="0.25">
      <c r="A451"/>
      <c r="B451"/>
      <c r="C451"/>
      <c r="D451"/>
      <c r="E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</row>
    <row r="452" spans="1:60" x14ac:dyDescent="0.25">
      <c r="A452"/>
      <c r="B452"/>
      <c r="C452"/>
      <c r="D452"/>
      <c r="E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</row>
    <row r="453" spans="1:60" x14ac:dyDescent="0.25">
      <c r="A453"/>
      <c r="B453"/>
      <c r="C453"/>
      <c r="D453"/>
      <c r="E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</row>
    <row r="454" spans="1:60" x14ac:dyDescent="0.25">
      <c r="A454"/>
      <c r="B454"/>
      <c r="C454"/>
      <c r="D454"/>
      <c r="E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</row>
    <row r="455" spans="1:60" x14ac:dyDescent="0.25">
      <c r="A455"/>
      <c r="B455"/>
      <c r="C455"/>
      <c r="D455"/>
      <c r="E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</row>
    <row r="456" spans="1:60" x14ac:dyDescent="0.25">
      <c r="A456"/>
      <c r="B456"/>
      <c r="C456"/>
      <c r="D456"/>
      <c r="E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</row>
    <row r="457" spans="1:60" x14ac:dyDescent="0.25">
      <c r="A457"/>
      <c r="B457"/>
      <c r="C457"/>
      <c r="D457"/>
      <c r="E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</row>
    <row r="458" spans="1:60" x14ac:dyDescent="0.25">
      <c r="A458"/>
      <c r="B458"/>
      <c r="C458"/>
      <c r="D458"/>
      <c r="E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</row>
    <row r="459" spans="1:60" x14ac:dyDescent="0.25">
      <c r="A459"/>
      <c r="B459"/>
      <c r="C459"/>
      <c r="D459"/>
      <c r="E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</row>
    <row r="460" spans="1:60" x14ac:dyDescent="0.25">
      <c r="A460"/>
      <c r="B460"/>
      <c r="C460"/>
      <c r="D460"/>
      <c r="E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</row>
    <row r="461" spans="1:60" x14ac:dyDescent="0.25">
      <c r="A461"/>
      <c r="B461"/>
      <c r="C461"/>
      <c r="D461"/>
      <c r="E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</row>
    <row r="462" spans="1:60" x14ac:dyDescent="0.25">
      <c r="A462"/>
      <c r="B462"/>
      <c r="C462"/>
      <c r="D462"/>
      <c r="E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</row>
    <row r="463" spans="1:60" x14ac:dyDescent="0.25">
      <c r="A463"/>
      <c r="B463"/>
      <c r="C463"/>
      <c r="D463"/>
      <c r="E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</row>
  </sheetData>
  <mergeCells count="397">
    <mergeCell ref="G39:I39"/>
    <mergeCell ref="I21:K21"/>
    <mergeCell ref="E21:G21"/>
    <mergeCell ref="BC18:BC19"/>
    <mergeCell ref="BD18:BD19"/>
    <mergeCell ref="BE18:BE19"/>
    <mergeCell ref="BF18:BF19"/>
    <mergeCell ref="BG18:BG19"/>
    <mergeCell ref="BH18:BH19"/>
    <mergeCell ref="AV18:AV19"/>
    <mergeCell ref="AW18:AW19"/>
    <mergeCell ref="AX18:AX19"/>
    <mergeCell ref="AY18:AY19"/>
    <mergeCell ref="BA18:BA19"/>
    <mergeCell ref="BB18:BB19"/>
    <mergeCell ref="AO18:AO19"/>
    <mergeCell ref="AP18:AP19"/>
    <mergeCell ref="AR18:AR19"/>
    <mergeCell ref="AS18:AS19"/>
    <mergeCell ref="AT18:AT19"/>
    <mergeCell ref="AU18:AU19"/>
    <mergeCell ref="AI18:AI19"/>
    <mergeCell ref="AJ18:AJ19"/>
    <mergeCell ref="AK18:AK19"/>
    <mergeCell ref="AL18:AL19"/>
    <mergeCell ref="AM18:AM19"/>
    <mergeCell ref="AN18:AN19"/>
    <mergeCell ref="AB18:AB19"/>
    <mergeCell ref="AC18:AC19"/>
    <mergeCell ref="AD18:AD19"/>
    <mergeCell ref="AE18:AE19"/>
    <mergeCell ref="AF18:AF19"/>
    <mergeCell ref="AG18:AG19"/>
    <mergeCell ref="U18:U19"/>
    <mergeCell ref="V18:V19"/>
    <mergeCell ref="W18:W19"/>
    <mergeCell ref="X18:X19"/>
    <mergeCell ref="Z18:Z19"/>
    <mergeCell ref="AA18:AA19"/>
    <mergeCell ref="N18:N19"/>
    <mergeCell ref="O18:O19"/>
    <mergeCell ref="Q18:Q19"/>
    <mergeCell ref="R18:R19"/>
    <mergeCell ref="S18:S19"/>
    <mergeCell ref="T18:T19"/>
    <mergeCell ref="H18:H19"/>
    <mergeCell ref="I18:I19"/>
    <mergeCell ref="J18:J19"/>
    <mergeCell ref="K18:K19"/>
    <mergeCell ref="L18:L19"/>
    <mergeCell ref="M18:M19"/>
    <mergeCell ref="A18:A19"/>
    <mergeCell ref="B18:B19"/>
    <mergeCell ref="D18:D19"/>
    <mergeCell ref="E18:E19"/>
    <mergeCell ref="F18:F19"/>
    <mergeCell ref="G18:G19"/>
    <mergeCell ref="BC16:BC17"/>
    <mergeCell ref="BD16:BD17"/>
    <mergeCell ref="BE16:BE17"/>
    <mergeCell ref="BF16:BF17"/>
    <mergeCell ref="BG16:BG17"/>
    <mergeCell ref="BH16:BH17"/>
    <mergeCell ref="AV16:AV17"/>
    <mergeCell ref="AW16:AW17"/>
    <mergeCell ref="AX16:AX17"/>
    <mergeCell ref="AY16:AY17"/>
    <mergeCell ref="BA16:BA17"/>
    <mergeCell ref="BB16:BB17"/>
    <mergeCell ref="AO16:AO17"/>
    <mergeCell ref="AP16:AP17"/>
    <mergeCell ref="AR16:AR17"/>
    <mergeCell ref="AS16:AS17"/>
    <mergeCell ref="AT16:AT17"/>
    <mergeCell ref="AU16:AU17"/>
    <mergeCell ref="AI16:AI17"/>
    <mergeCell ref="AJ16:AJ17"/>
    <mergeCell ref="AK16:AK17"/>
    <mergeCell ref="AL16:AL17"/>
    <mergeCell ref="AM16:AM17"/>
    <mergeCell ref="AN16:AN17"/>
    <mergeCell ref="AB16:AB17"/>
    <mergeCell ref="AC16:AC17"/>
    <mergeCell ref="AD16:AD17"/>
    <mergeCell ref="AE16:AE17"/>
    <mergeCell ref="AF16:AF17"/>
    <mergeCell ref="AG16:AG17"/>
    <mergeCell ref="U16:U17"/>
    <mergeCell ref="V16:V17"/>
    <mergeCell ref="W16:W17"/>
    <mergeCell ref="X16:X17"/>
    <mergeCell ref="Z16:Z17"/>
    <mergeCell ref="AA16:AA17"/>
    <mergeCell ref="N16:N17"/>
    <mergeCell ref="O16:O17"/>
    <mergeCell ref="Q16:Q17"/>
    <mergeCell ref="R16:R17"/>
    <mergeCell ref="S16:S17"/>
    <mergeCell ref="T16:T17"/>
    <mergeCell ref="H16:H17"/>
    <mergeCell ref="I16:I17"/>
    <mergeCell ref="J16:J17"/>
    <mergeCell ref="K16:K17"/>
    <mergeCell ref="L16:L17"/>
    <mergeCell ref="M16:M17"/>
    <mergeCell ref="A16:A17"/>
    <mergeCell ref="B16:B17"/>
    <mergeCell ref="D16:D17"/>
    <mergeCell ref="E16:E17"/>
    <mergeCell ref="F16:F17"/>
    <mergeCell ref="G16:G17"/>
    <mergeCell ref="BC14:BC15"/>
    <mergeCell ref="BD14:BD15"/>
    <mergeCell ref="BE14:BE15"/>
    <mergeCell ref="AO14:AO15"/>
    <mergeCell ref="AP14:AP15"/>
    <mergeCell ref="AR14:AR15"/>
    <mergeCell ref="AS14:AS15"/>
    <mergeCell ref="AT14:AT15"/>
    <mergeCell ref="AU14:AU15"/>
    <mergeCell ref="AI14:AI15"/>
    <mergeCell ref="AJ14:AJ15"/>
    <mergeCell ref="AK14:AK15"/>
    <mergeCell ref="AL14:AL15"/>
    <mergeCell ref="AM14:AM15"/>
    <mergeCell ref="AN14:AN15"/>
    <mergeCell ref="AB14:AB15"/>
    <mergeCell ref="AC14:AC15"/>
    <mergeCell ref="AD14:AD15"/>
    <mergeCell ref="BF14:BF15"/>
    <mergeCell ref="BG14:BG15"/>
    <mergeCell ref="BH14:BH15"/>
    <mergeCell ref="AV14:AV15"/>
    <mergeCell ref="AW14:AW15"/>
    <mergeCell ref="AX14:AX15"/>
    <mergeCell ref="AY14:AY15"/>
    <mergeCell ref="BA14:BA15"/>
    <mergeCell ref="BB14:BB15"/>
    <mergeCell ref="AE14:AE15"/>
    <mergeCell ref="AF14:AF15"/>
    <mergeCell ref="AG14:AG15"/>
    <mergeCell ref="U14:U15"/>
    <mergeCell ref="V14:V15"/>
    <mergeCell ref="W14:W15"/>
    <mergeCell ref="X14:X15"/>
    <mergeCell ref="Z14:Z15"/>
    <mergeCell ref="AA14:AA15"/>
    <mergeCell ref="N14:N15"/>
    <mergeCell ref="O14:O15"/>
    <mergeCell ref="Q14:Q15"/>
    <mergeCell ref="R14:R15"/>
    <mergeCell ref="S14:S15"/>
    <mergeCell ref="T14:T15"/>
    <mergeCell ref="H14:H15"/>
    <mergeCell ref="I14:I15"/>
    <mergeCell ref="J14:J15"/>
    <mergeCell ref="K14:K15"/>
    <mergeCell ref="L14:L15"/>
    <mergeCell ref="M14:M15"/>
    <mergeCell ref="A14:A15"/>
    <mergeCell ref="B14:B15"/>
    <mergeCell ref="D14:D15"/>
    <mergeCell ref="E14:E15"/>
    <mergeCell ref="F14:F15"/>
    <mergeCell ref="G14:G15"/>
    <mergeCell ref="BC12:BC13"/>
    <mergeCell ref="BD12:BD13"/>
    <mergeCell ref="BE12:BE13"/>
    <mergeCell ref="AO12:AO13"/>
    <mergeCell ref="AP12:AP13"/>
    <mergeCell ref="AR12:AR13"/>
    <mergeCell ref="AS12:AS13"/>
    <mergeCell ref="AT12:AT13"/>
    <mergeCell ref="AU12:AU13"/>
    <mergeCell ref="AI12:AI13"/>
    <mergeCell ref="AJ12:AJ13"/>
    <mergeCell ref="AK12:AK13"/>
    <mergeCell ref="AL12:AL13"/>
    <mergeCell ref="AM12:AM13"/>
    <mergeCell ref="AN12:AN13"/>
    <mergeCell ref="AB12:AB13"/>
    <mergeCell ref="AC12:AC13"/>
    <mergeCell ref="AD12:AD13"/>
    <mergeCell ref="BF12:BF13"/>
    <mergeCell ref="BG12:BG13"/>
    <mergeCell ref="BH12:BH13"/>
    <mergeCell ref="AV12:AV13"/>
    <mergeCell ref="AW12:AW13"/>
    <mergeCell ref="AX12:AX13"/>
    <mergeCell ref="AY12:AY13"/>
    <mergeCell ref="BA12:BA13"/>
    <mergeCell ref="BB12:BB13"/>
    <mergeCell ref="AE12:AE13"/>
    <mergeCell ref="AF12:AF13"/>
    <mergeCell ref="AG12:AG13"/>
    <mergeCell ref="U12:U13"/>
    <mergeCell ref="V12:V13"/>
    <mergeCell ref="W12:W13"/>
    <mergeCell ref="X12:X13"/>
    <mergeCell ref="Z12:Z13"/>
    <mergeCell ref="AA12:AA13"/>
    <mergeCell ref="N12:N13"/>
    <mergeCell ref="O12:O13"/>
    <mergeCell ref="Q12:Q13"/>
    <mergeCell ref="R12:R13"/>
    <mergeCell ref="S12:S13"/>
    <mergeCell ref="T12:T13"/>
    <mergeCell ref="H12:H13"/>
    <mergeCell ref="I12:I13"/>
    <mergeCell ref="J12:J13"/>
    <mergeCell ref="K12:K13"/>
    <mergeCell ref="L12:L13"/>
    <mergeCell ref="M12:M13"/>
    <mergeCell ref="A12:A13"/>
    <mergeCell ref="B12:B13"/>
    <mergeCell ref="D12:D13"/>
    <mergeCell ref="E12:E13"/>
    <mergeCell ref="F12:F13"/>
    <mergeCell ref="G12:G13"/>
    <mergeCell ref="BC10:BC11"/>
    <mergeCell ref="BD10:BD11"/>
    <mergeCell ref="BE10:BE11"/>
    <mergeCell ref="AO10:AO11"/>
    <mergeCell ref="AP10:AP11"/>
    <mergeCell ref="AR10:AR11"/>
    <mergeCell ref="AS10:AS11"/>
    <mergeCell ref="AT10:AT11"/>
    <mergeCell ref="AU10:AU11"/>
    <mergeCell ref="AI10:AI11"/>
    <mergeCell ref="AJ10:AJ11"/>
    <mergeCell ref="AK10:AK11"/>
    <mergeCell ref="AL10:AL11"/>
    <mergeCell ref="AM10:AM11"/>
    <mergeCell ref="AN10:AN11"/>
    <mergeCell ref="AB10:AB11"/>
    <mergeCell ref="AC10:AC11"/>
    <mergeCell ref="AD10:AD11"/>
    <mergeCell ref="BF10:BF11"/>
    <mergeCell ref="BG10:BG11"/>
    <mergeCell ref="BH10:BH11"/>
    <mergeCell ref="AV10:AV11"/>
    <mergeCell ref="AW10:AW11"/>
    <mergeCell ref="AX10:AX11"/>
    <mergeCell ref="AY10:AY11"/>
    <mergeCell ref="BA10:BA11"/>
    <mergeCell ref="BB10:BB11"/>
    <mergeCell ref="AE10:AE11"/>
    <mergeCell ref="AF10:AF11"/>
    <mergeCell ref="AG10:AG11"/>
    <mergeCell ref="U10:U11"/>
    <mergeCell ref="V10:V11"/>
    <mergeCell ref="W10:W11"/>
    <mergeCell ref="X10:X11"/>
    <mergeCell ref="Z10:Z11"/>
    <mergeCell ref="AA10:AA11"/>
    <mergeCell ref="N10:N11"/>
    <mergeCell ref="O10:O11"/>
    <mergeCell ref="Q10:Q11"/>
    <mergeCell ref="R10:R11"/>
    <mergeCell ref="S10:S11"/>
    <mergeCell ref="T10:T11"/>
    <mergeCell ref="H10:H11"/>
    <mergeCell ref="I10:I11"/>
    <mergeCell ref="J10:J11"/>
    <mergeCell ref="K10:K11"/>
    <mergeCell ref="L10:L11"/>
    <mergeCell ref="M10:M11"/>
    <mergeCell ref="A10:A11"/>
    <mergeCell ref="B10:B11"/>
    <mergeCell ref="D10:D11"/>
    <mergeCell ref="E10:E11"/>
    <mergeCell ref="F10:F11"/>
    <mergeCell ref="G10:G11"/>
    <mergeCell ref="BC8:BC9"/>
    <mergeCell ref="BD8:BD9"/>
    <mergeCell ref="BE8:BE9"/>
    <mergeCell ref="AO8:AO9"/>
    <mergeCell ref="AP8:AP9"/>
    <mergeCell ref="AR8:AR9"/>
    <mergeCell ref="AS8:AS9"/>
    <mergeCell ref="AT8:AT9"/>
    <mergeCell ref="AU8:AU9"/>
    <mergeCell ref="AI8:AI9"/>
    <mergeCell ref="AJ8:AJ9"/>
    <mergeCell ref="AK8:AK9"/>
    <mergeCell ref="AL8:AL9"/>
    <mergeCell ref="AM8:AM9"/>
    <mergeCell ref="AN8:AN9"/>
    <mergeCell ref="AB8:AB9"/>
    <mergeCell ref="AC8:AC9"/>
    <mergeCell ref="AD8:AD9"/>
    <mergeCell ref="BF8:BF9"/>
    <mergeCell ref="BG8:BG9"/>
    <mergeCell ref="BH8:BH9"/>
    <mergeCell ref="AV8:AV9"/>
    <mergeCell ref="AW8:AW9"/>
    <mergeCell ref="AX8:AX9"/>
    <mergeCell ref="AY8:AY9"/>
    <mergeCell ref="BA8:BA9"/>
    <mergeCell ref="BB8:BB9"/>
    <mergeCell ref="AE8:AE9"/>
    <mergeCell ref="AF8:AF9"/>
    <mergeCell ref="AG8:AG9"/>
    <mergeCell ref="U8:U9"/>
    <mergeCell ref="V8:V9"/>
    <mergeCell ref="W8:W9"/>
    <mergeCell ref="X8:X9"/>
    <mergeCell ref="Z8:Z9"/>
    <mergeCell ref="AA8:AA9"/>
    <mergeCell ref="N8:N9"/>
    <mergeCell ref="O8:O9"/>
    <mergeCell ref="Q8:Q9"/>
    <mergeCell ref="R8:R9"/>
    <mergeCell ref="S8:S9"/>
    <mergeCell ref="T8:T9"/>
    <mergeCell ref="H8:H9"/>
    <mergeCell ref="I8:I9"/>
    <mergeCell ref="J8:J9"/>
    <mergeCell ref="K8:K9"/>
    <mergeCell ref="L8:L9"/>
    <mergeCell ref="M8:M9"/>
    <mergeCell ref="A8:A9"/>
    <mergeCell ref="B8:B9"/>
    <mergeCell ref="D8:D9"/>
    <mergeCell ref="E8:E9"/>
    <mergeCell ref="F8:F9"/>
    <mergeCell ref="G8:G9"/>
    <mergeCell ref="BC6:BC7"/>
    <mergeCell ref="BD6:BD7"/>
    <mergeCell ref="BE6:BE7"/>
    <mergeCell ref="AO6:AO7"/>
    <mergeCell ref="AP6:AP7"/>
    <mergeCell ref="AR6:AR7"/>
    <mergeCell ref="AS6:AS7"/>
    <mergeCell ref="AT6:AT7"/>
    <mergeCell ref="AU6:AU7"/>
    <mergeCell ref="AI6:AI7"/>
    <mergeCell ref="AJ6:AJ7"/>
    <mergeCell ref="AK6:AK7"/>
    <mergeCell ref="AL6:AL7"/>
    <mergeCell ref="AM6:AM7"/>
    <mergeCell ref="AN6:AN7"/>
    <mergeCell ref="AB6:AB7"/>
    <mergeCell ref="AC6:AC7"/>
    <mergeCell ref="AD6:AD7"/>
    <mergeCell ref="BF6:BF7"/>
    <mergeCell ref="BG6:BG7"/>
    <mergeCell ref="BH6:BH7"/>
    <mergeCell ref="AV6:AV7"/>
    <mergeCell ref="AW6:AW7"/>
    <mergeCell ref="AX6:AX7"/>
    <mergeCell ref="AY6:AY7"/>
    <mergeCell ref="BA6:BA7"/>
    <mergeCell ref="BB6:BB7"/>
    <mergeCell ref="AE6:AE7"/>
    <mergeCell ref="AF6:AF7"/>
    <mergeCell ref="AG6:AG7"/>
    <mergeCell ref="U6:U7"/>
    <mergeCell ref="V6:V7"/>
    <mergeCell ref="W6:W7"/>
    <mergeCell ref="X6:X7"/>
    <mergeCell ref="Z6:Z7"/>
    <mergeCell ref="AA6:AA7"/>
    <mergeCell ref="Q6:Q7"/>
    <mergeCell ref="R6:R7"/>
    <mergeCell ref="S6:S7"/>
    <mergeCell ref="T6:T7"/>
    <mergeCell ref="H6:H7"/>
    <mergeCell ref="I6:I7"/>
    <mergeCell ref="J6:J7"/>
    <mergeCell ref="K6:K7"/>
    <mergeCell ref="L6:L7"/>
    <mergeCell ref="M6:M7"/>
    <mergeCell ref="A6:A7"/>
    <mergeCell ref="B6:B7"/>
    <mergeCell ref="D6:D7"/>
    <mergeCell ref="E6:E7"/>
    <mergeCell ref="F6:F7"/>
    <mergeCell ref="G6:G7"/>
    <mergeCell ref="G1:G4"/>
    <mergeCell ref="H1:AG1"/>
    <mergeCell ref="AI1:BI1"/>
    <mergeCell ref="H2:O2"/>
    <mergeCell ref="Q2:X2"/>
    <mergeCell ref="Z2:AG2"/>
    <mergeCell ref="AI2:AP2"/>
    <mergeCell ref="AR2:AY2"/>
    <mergeCell ref="BA2:BH2"/>
    <mergeCell ref="P3:P4"/>
    <mergeCell ref="A1:A4"/>
    <mergeCell ref="B1:B4"/>
    <mergeCell ref="C1:C4"/>
    <mergeCell ref="D1:D4"/>
    <mergeCell ref="E1:E4"/>
    <mergeCell ref="F1:F4"/>
    <mergeCell ref="N6:N7"/>
    <mergeCell ref="O6:O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Merab Mamulashvili</dc:creator>
  <cp:lastModifiedBy>Merab Mamulashvili</cp:lastModifiedBy>
  <cp:lastPrinted>2020-02-24T09:37:57Z</cp:lastPrinted>
  <dcterms:created xsi:type="dcterms:W3CDTF">2019-04-06T10:47:06Z</dcterms:created>
  <dcterms:modified xsi:type="dcterms:W3CDTF">2020-11-03T13:49:26Z</dcterms:modified>
</cp:coreProperties>
</file>