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105" windowWidth="16410" windowHeight="4935" tabRatio="911"/>
  </bookViews>
  <sheets>
    <sheet name="ვალდებულებათა შესრულების დაზღვ." sheetId="35" r:id="rId1"/>
    <sheet name="რეიტინგი" sheetId="36" state="hidden" r:id="rId2"/>
  </sheets>
  <definedNames>
    <definedName name="_xlnm.Print_Titles" localSheetId="0">'ვალდებულებათა შესრულების დაზღვ.'!$A:$E,'ვალდებულებათა შესრულების დაზღვ.'!$7:$8</definedName>
  </definedNames>
  <calcPr calcId="145621"/>
</workbook>
</file>

<file path=xl/calcChain.xml><?xml version="1.0" encoding="utf-8"?>
<calcChain xmlns="http://schemas.openxmlformats.org/spreadsheetml/2006/main">
  <c r="AZ10" i="35" l="1"/>
  <c r="AZ11" i="35"/>
  <c r="AZ12" i="35"/>
  <c r="AZ13" i="35"/>
  <c r="AK10" i="35"/>
  <c r="AK11" i="35"/>
  <c r="AK12" i="35"/>
  <c r="AK13" i="35"/>
  <c r="AZ14" i="35" l="1"/>
  <c r="AZ15" i="35"/>
  <c r="AK14" i="35"/>
  <c r="AI10" i="35"/>
  <c r="AP10" i="35"/>
  <c r="AI11" i="35"/>
  <c r="AP11" i="35"/>
  <c r="AI12" i="35"/>
  <c r="AP12" i="35"/>
  <c r="AK15" i="35" l="1"/>
  <c r="EB15" i="35" l="1"/>
  <c r="DW15" i="35"/>
  <c r="DU15" i="35"/>
  <c r="EB14" i="35"/>
  <c r="DW14" i="35"/>
  <c r="DU14" i="35"/>
  <c r="EB13" i="35"/>
  <c r="DW13" i="35"/>
  <c r="DU13" i="35"/>
  <c r="EB12" i="35"/>
  <c r="DW12" i="35"/>
  <c r="DU12" i="35"/>
  <c r="EB11" i="35"/>
  <c r="DW11" i="35"/>
  <c r="DU11" i="35"/>
  <c r="EB10" i="35"/>
  <c r="DW10" i="35"/>
  <c r="DU10" i="35"/>
  <c r="DM15" i="35"/>
  <c r="DH15" i="35"/>
  <c r="DF15" i="35"/>
  <c r="DM14" i="35"/>
  <c r="DH14" i="35"/>
  <c r="DF14" i="35"/>
  <c r="DM13" i="35"/>
  <c r="DH13" i="35"/>
  <c r="DF13" i="35"/>
  <c r="DM12" i="35"/>
  <c r="DH12" i="35"/>
  <c r="DF12" i="35"/>
  <c r="DM11" i="35"/>
  <c r="DH11" i="35"/>
  <c r="DF11" i="35"/>
  <c r="DM10" i="35"/>
  <c r="DH10" i="35"/>
  <c r="DF10" i="35"/>
  <c r="CX15" i="35"/>
  <c r="CS15" i="35"/>
  <c r="CQ15" i="35"/>
  <c r="CX14" i="35"/>
  <c r="CS14" i="35"/>
  <c r="CQ14" i="35"/>
  <c r="CX13" i="35"/>
  <c r="CS13" i="35"/>
  <c r="CQ13" i="35"/>
  <c r="CX12" i="35"/>
  <c r="CS12" i="35"/>
  <c r="CQ12" i="35"/>
  <c r="CX11" i="35"/>
  <c r="CS11" i="35"/>
  <c r="CQ11" i="35"/>
  <c r="CX10" i="35"/>
  <c r="CS10" i="35"/>
  <c r="CQ10" i="35"/>
  <c r="CI15" i="35"/>
  <c r="CD15" i="35"/>
  <c r="CB15" i="35"/>
  <c r="CI14" i="35"/>
  <c r="CD14" i="35"/>
  <c r="CB14" i="35"/>
  <c r="CI13" i="35"/>
  <c r="CD13" i="35"/>
  <c r="CB13" i="35"/>
  <c r="CI12" i="35"/>
  <c r="CD12" i="35"/>
  <c r="CB12" i="35"/>
  <c r="CI11" i="35"/>
  <c r="CD11" i="35"/>
  <c r="CB11" i="35"/>
  <c r="CI10" i="35"/>
  <c r="CD10" i="35"/>
  <c r="CB10" i="35"/>
  <c r="BO10" i="35"/>
  <c r="BO11" i="35"/>
  <c r="BO12" i="35"/>
  <c r="BO13" i="35"/>
  <c r="BO14" i="35"/>
  <c r="BO15" i="35"/>
  <c r="BT15" i="35"/>
  <c r="BM15" i="35"/>
  <c r="BT14" i="35"/>
  <c r="BM14" i="35"/>
  <c r="BT13" i="35"/>
  <c r="BM13" i="35"/>
  <c r="BT12" i="35"/>
  <c r="BM12" i="35"/>
  <c r="BT11" i="35"/>
  <c r="BM11" i="35"/>
  <c r="BT10" i="35"/>
  <c r="BM10" i="35"/>
  <c r="BE15" i="35"/>
  <c r="AX15" i="35"/>
  <c r="BE14" i="35"/>
  <c r="AX14" i="35"/>
  <c r="BE13" i="35"/>
  <c r="AX13" i="35"/>
  <c r="BE12" i="35"/>
  <c r="AX12" i="35"/>
  <c r="BE11" i="35"/>
  <c r="AX11" i="35"/>
  <c r="BE10" i="35"/>
  <c r="AX10" i="35"/>
  <c r="J3" i="36"/>
  <c r="J4" i="36"/>
  <c r="J5" i="36"/>
  <c r="J6" i="36"/>
  <c r="J7" i="36"/>
  <c r="J8" i="36"/>
  <c r="J9" i="36"/>
  <c r="J10" i="36"/>
  <c r="J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35" i="36"/>
  <c r="J36" i="36"/>
  <c r="J37" i="36"/>
  <c r="J38" i="36"/>
  <c r="J39" i="36"/>
  <c r="J40" i="36"/>
  <c r="J41" i="36"/>
  <c r="J42" i="36"/>
  <c r="J43" i="36"/>
  <c r="J44" i="36"/>
  <c r="J45" i="36"/>
  <c r="J46" i="36"/>
  <c r="J47" i="36"/>
  <c r="J48" i="36"/>
  <c r="J49" i="36"/>
  <c r="J50" i="36"/>
  <c r="J51" i="36"/>
  <c r="J52" i="36"/>
  <c r="J53" i="36"/>
  <c r="J54" i="36"/>
  <c r="J55" i="36"/>
  <c r="J56" i="36"/>
  <c r="J57" i="36"/>
  <c r="J58" i="36"/>
  <c r="J59" i="36"/>
  <c r="J60" i="36"/>
  <c r="J61" i="36"/>
  <c r="J62" i="36"/>
  <c r="J63" i="36"/>
  <c r="J64" i="36"/>
  <c r="J65" i="36"/>
  <c r="J66" i="36"/>
  <c r="J67" i="36"/>
  <c r="J68" i="36"/>
  <c r="J69" i="36"/>
  <c r="J70" i="36"/>
  <c r="J71" i="36"/>
  <c r="J72" i="36"/>
  <c r="J73" i="36"/>
  <c r="J74" i="36"/>
  <c r="J75" i="36"/>
  <c r="J76" i="36"/>
  <c r="J77" i="36"/>
  <c r="J78" i="36"/>
  <c r="J79" i="36"/>
  <c r="J2" i="36"/>
  <c r="AP14" i="35" l="1"/>
  <c r="AP15" i="35"/>
  <c r="AA15" i="35" s="1"/>
  <c r="AP13" i="35"/>
  <c r="AA13" i="35" s="1"/>
  <c r="AA14" i="35" l="1"/>
  <c r="AA12" i="35"/>
  <c r="Z12" i="35"/>
  <c r="AI13" i="35"/>
  <c r="Z13" i="35" s="1"/>
  <c r="AI14" i="35"/>
  <c r="Z14" i="35" s="1"/>
  <c r="AI15" i="35"/>
  <c r="Z15" i="35" s="1"/>
  <c r="U11" i="35"/>
  <c r="U12" i="35"/>
  <c r="U13" i="35"/>
  <c r="U14" i="35"/>
  <c r="U15" i="35"/>
  <c r="U10" i="35"/>
  <c r="Q11" i="35"/>
  <c r="X11" i="35" s="1"/>
  <c r="Q12" i="35"/>
  <c r="X12" i="35" s="1"/>
  <c r="Q13" i="35"/>
  <c r="X13" i="35" s="1"/>
  <c r="Q14" i="35"/>
  <c r="X14" i="35" s="1"/>
  <c r="Q15" i="35"/>
  <c r="X15" i="35" s="1"/>
  <c r="W15" i="35" l="1"/>
  <c r="W14" i="35"/>
  <c r="W13" i="35"/>
  <c r="W12" i="35"/>
  <c r="AA11" i="35"/>
  <c r="Z11" i="35"/>
  <c r="W11" i="35" s="1"/>
  <c r="AA10" i="35" l="1"/>
  <c r="Q10" i="35"/>
  <c r="X10" i="35" s="1"/>
  <c r="Z10" i="35" l="1"/>
  <c r="W10" i="35" s="1"/>
</calcChain>
</file>

<file path=xl/sharedStrings.xml><?xml version="1.0" encoding="utf-8"?>
<sst xmlns="http://schemas.openxmlformats.org/spreadsheetml/2006/main" count="483" uniqueCount="144">
  <si>
    <t>დაზღვევა</t>
  </si>
  <si>
    <t>პოლისის ნომერი</t>
  </si>
  <si>
    <t>პოლისის მოქმედების პერიოდი</t>
  </si>
  <si>
    <t>მოსარგებლე (გვარი, სახელი ან იურიდიული პირის დასახელება)</t>
  </si>
  <si>
    <t>სადაზღვევო თანხა/ანაზღაურების ლიმიტი</t>
  </si>
  <si>
    <t>სადაზღვევო პრემია</t>
  </si>
  <si>
    <t>გადაზღვევის ხელშეკრულების ნომერი</t>
  </si>
  <si>
    <t>გადაზღვევის ტიპი</t>
  </si>
  <si>
    <t>სახელშეკრულებო ვალუტით</t>
  </si>
  <si>
    <t>ვალუტა</t>
  </si>
  <si>
    <t>ვალუტის კურსი</t>
  </si>
  <si>
    <t>ეროვნულ ვალუტაში</t>
  </si>
  <si>
    <t>სახელშეკრულებო ვალუტა</t>
  </si>
  <si>
    <t>გადამზღვევლის რეიტინგი</t>
  </si>
  <si>
    <t>გადამზღვევლის რეგისტრაციის ადგილი (ქვეყანა)</t>
  </si>
  <si>
    <t xml:space="preserve">რეიტინგის მიმნიჭებელი სააგენტო </t>
  </si>
  <si>
    <t>დამზღვევი/დაზღვეული (გვარი, სახელი ან იურიდიული პირის დასახელება)</t>
  </si>
  <si>
    <t>ვალდებულებათა შესრულების დაზღვევის ქვესახეობა</t>
  </si>
  <si>
    <t>მზღვეველისათვის მიბარებული ფულადი სახსრები</t>
  </si>
  <si>
    <t>ფინანსური ანგარიშგების ფორმებში აღრიცხული თანხები</t>
  </si>
  <si>
    <t>თანხები, რომლებიც არ არის აღრიცხული ფინანსური ანგარიშგების ფორმებში</t>
  </si>
  <si>
    <t>BBB</t>
  </si>
  <si>
    <t>გადაზღვევის პრემიის ოდენობა  (ლარი)</t>
  </si>
  <si>
    <t>ნეტო ვალდებულებები</t>
  </si>
  <si>
    <t>გადამზღვევლის სრულყოფილი სახელწოდება</t>
  </si>
  <si>
    <t>გადამზღვევლის მონაწილეობა სადაზღვევო თანხაში/ანაზღაურების ლიმიტში თანხობრივად, (ლარი)</t>
  </si>
  <si>
    <t xml:space="preserve">გადამზღვევლის მონაწილეობა სადაზღვევო თანხაში/ანაზღაურების ლიმიტში თანხობრივად </t>
  </si>
  <si>
    <t xml:space="preserve"> სადაზღვევო თანხა/ ანაზღაურების ლიმიტი, ნეტო (თანხობრივად, ლარი)</t>
  </si>
  <si>
    <t xml:space="preserve">გადაზღვევის პრემიის ოდენობა </t>
  </si>
  <si>
    <t>გადამზღვევლი N1</t>
  </si>
  <si>
    <t>გადაზღვევა (ჯამური)</t>
  </si>
  <si>
    <t xml:space="preserve"> სადაზღვევო თანხა/ ანაზღაურების ლიმიტი, ნეტო; გადამზღვევლის მიმართ გამოყენებული შეზღუდვების გათვალისწინებით(თანხობრივად, ლარი)</t>
  </si>
  <si>
    <t>№</t>
  </si>
  <si>
    <t>გადამზღვევლი N2</t>
  </si>
  <si>
    <t>გადამზღვევლი N3</t>
  </si>
  <si>
    <t>გადამზღვევლი N4</t>
  </si>
  <si>
    <t>გადამზღვევლი N5</t>
  </si>
  <si>
    <t>გადამზღვევლი N6</t>
  </si>
  <si>
    <t>გადამზღვევლი N7</t>
  </si>
  <si>
    <t>Moody's</t>
  </si>
  <si>
    <t>Fitch</t>
  </si>
  <si>
    <t>A++</t>
  </si>
  <si>
    <t>A-</t>
  </si>
  <si>
    <t>B++</t>
  </si>
  <si>
    <t>B</t>
  </si>
  <si>
    <t>B-</t>
  </si>
  <si>
    <t>C++</t>
  </si>
  <si>
    <t>C+</t>
  </si>
  <si>
    <t>C</t>
  </si>
  <si>
    <t>C-</t>
  </si>
  <si>
    <t>D</t>
  </si>
  <si>
    <t>E</t>
  </si>
  <si>
    <t>F</t>
  </si>
  <si>
    <t>A+</t>
  </si>
  <si>
    <t>A</t>
  </si>
  <si>
    <t>B+</t>
  </si>
  <si>
    <t>AAA</t>
  </si>
  <si>
    <t>AA+</t>
  </si>
  <si>
    <t>AA</t>
  </si>
  <si>
    <t>AA-</t>
  </si>
  <si>
    <t>BBB+</t>
  </si>
  <si>
    <t>BBB-</t>
  </si>
  <si>
    <t>BB+</t>
  </si>
  <si>
    <t>BB</t>
  </si>
  <si>
    <t>BB-</t>
  </si>
  <si>
    <t>CCC</t>
  </si>
  <si>
    <t>R</t>
  </si>
  <si>
    <t>Aaa</t>
  </si>
  <si>
    <t>Aa1</t>
  </si>
  <si>
    <t>Aa2</t>
  </si>
  <si>
    <t>Aa3</t>
  </si>
  <si>
    <t>A1</t>
  </si>
  <si>
    <t>A2</t>
  </si>
  <si>
    <t>A3</t>
  </si>
  <si>
    <t>Baa1</t>
  </si>
  <si>
    <t>Baa2</t>
  </si>
  <si>
    <t>Baa3</t>
  </si>
  <si>
    <t>Ba1</t>
  </si>
  <si>
    <t>Ba2</t>
  </si>
  <si>
    <t>Ba3</t>
  </si>
  <si>
    <t>B1</t>
  </si>
  <si>
    <t>B2</t>
  </si>
  <si>
    <t>B3</t>
  </si>
  <si>
    <t>Caa</t>
  </si>
  <si>
    <t>Ca</t>
  </si>
  <si>
    <t>CCC+</t>
  </si>
  <si>
    <t>CCC-</t>
  </si>
  <si>
    <t>DD</t>
  </si>
  <si>
    <t>სხვა</t>
  </si>
  <si>
    <t>N/R</t>
  </si>
  <si>
    <t xml:space="preserve"> </t>
  </si>
  <si>
    <t>AM Best</t>
  </si>
  <si>
    <t>Standard&amp;Poor's</t>
  </si>
  <si>
    <t>B-AM Best</t>
  </si>
  <si>
    <t>C++AM Best</t>
  </si>
  <si>
    <t>C+AM Best</t>
  </si>
  <si>
    <t>CAM Best</t>
  </si>
  <si>
    <t>C-AM Best</t>
  </si>
  <si>
    <t>DAM Best</t>
  </si>
  <si>
    <t>EAM Best</t>
  </si>
  <si>
    <t>FAM Best</t>
  </si>
  <si>
    <t>BBStandard&amp;Poor's</t>
  </si>
  <si>
    <t>BB-Standard&amp;Poor's</t>
  </si>
  <si>
    <t>B+Standard&amp;Poor's</t>
  </si>
  <si>
    <t>BStandard&amp;Poor's</t>
  </si>
  <si>
    <t>B-Standard&amp;Poor's</t>
  </si>
  <si>
    <t>CCCStandard&amp;Poor's</t>
  </si>
  <si>
    <t>RStandard&amp;Poor's</t>
  </si>
  <si>
    <t>Ba2Moody's</t>
  </si>
  <si>
    <t>Ba3Moody's</t>
  </si>
  <si>
    <t>B1Moody's</t>
  </si>
  <si>
    <t>B2Moody's</t>
  </si>
  <si>
    <t>B3Moody's</t>
  </si>
  <si>
    <t>CaaMoody's</t>
  </si>
  <si>
    <t>CaMoody's</t>
  </si>
  <si>
    <t>CMoody's</t>
  </si>
  <si>
    <t>BBFitch</t>
  </si>
  <si>
    <t>BB-Fitch</t>
  </si>
  <si>
    <t>B+Fitch</t>
  </si>
  <si>
    <t>BFitch</t>
  </si>
  <si>
    <t>B-Fitch</t>
  </si>
  <si>
    <t>CCC+Fitch</t>
  </si>
  <si>
    <t>CCCFitch</t>
  </si>
  <si>
    <t>CCC-Fitch</t>
  </si>
  <si>
    <t>DDFitch</t>
  </si>
  <si>
    <t>N/Rსხვა</t>
  </si>
  <si>
    <t>N/RAM Best</t>
  </si>
  <si>
    <t>N/RStandard&amp;Poor's</t>
  </si>
  <si>
    <t>N/RMoody's</t>
  </si>
  <si>
    <t>N/RFitch</t>
  </si>
  <si>
    <t>...</t>
  </si>
  <si>
    <t>პოლისის ძალაში შესვლის თარიღი (დღე, თვე, წელი)</t>
  </si>
  <si>
    <t>პოლისის დასრულების თარიღი(დღე, თვე, წელი)</t>
  </si>
  <si>
    <t>პოლისის გაფორმების/გაცემის თარიღი (დღე, თვე, წელი)</t>
  </si>
  <si>
    <t>მოსარგებლის კატეგორია (სახელმწიფო,სხვა)</t>
  </si>
  <si>
    <t xml:space="preserve"> ორგანიზაციულ - სამართლებრივი ფორმა</t>
  </si>
  <si>
    <t xml:space="preserve">ფორმა N 15 </t>
  </si>
  <si>
    <t>ინფორმაცია ვალდებულებათა შესრულების დაზღვევის პოლისების შესახებ</t>
  </si>
  <si>
    <t>საანგარიშო თვე __________________</t>
  </si>
  <si>
    <t>კომპანიის დასახელება: ________________</t>
  </si>
  <si>
    <t xml:space="preserve">გენერალური დირექტორი (დირექტორი) _____________________________ </t>
  </si>
  <si>
    <t>ანგარიშგებაზე პასუხისმგებელი პირი    ________________________________________________________________</t>
  </si>
  <si>
    <t xml:space="preserve">                                                                                              (სახელი გვარი)</t>
  </si>
  <si>
    <t xml:space="preserve">                                                                                  (სახელი გვარი, ტელეფონის ნომერი, ელ–ფოსტის მისამართი)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</si>
</sst>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.00\ _L_a_r_i_-;\-* #,##0.00\ _L_a_r_i_-;_-* &quot;-&quot;??\ _L_a_r_i_-;_-@_-"/>
    <numFmt numFmtId="166" formatCode="_(* #,##0_);_(* \(#,##0\);_(* &quot;-&quot;??_);_(@_)"/>
    <numFmt numFmtId="167" formatCode="dd\.mm\.yyyy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Sylfaen"/>
      <family val="1"/>
    </font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0"/>
      <name val="Arial"/>
      <family val="2"/>
    </font>
    <font>
      <sz val="9"/>
      <color theme="1"/>
      <name val="Sylfaen"/>
      <family val="1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Sylfaen"/>
      <family val="1"/>
    </font>
    <font>
      <sz val="10"/>
      <name val="Sylfaen"/>
      <family val="1"/>
    </font>
    <font>
      <b/>
      <sz val="11"/>
      <color theme="1"/>
      <name val="Sylfaen"/>
      <family val="1"/>
    </font>
    <font>
      <b/>
      <sz val="10"/>
      <name val="Sylfae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8">
    <xf numFmtId="0" fontId="0" fillId="0" borderId="0" xfId="0"/>
    <xf numFmtId="0" fontId="10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left" vertical="center"/>
    </xf>
    <xf numFmtId="0" fontId="9" fillId="6" borderId="0" xfId="0" applyFont="1" applyFill="1" applyAlignment="1">
      <alignment horizontal="left" vertical="center"/>
    </xf>
    <xf numFmtId="0" fontId="10" fillId="6" borderId="0" xfId="0" applyFont="1" applyFill="1" applyAlignment="1">
      <alignment horizontal="left"/>
    </xf>
    <xf numFmtId="0" fontId="11" fillId="4" borderId="19" xfId="0" applyFont="1" applyFill="1" applyBorder="1" applyAlignment="1">
      <alignment horizontal="left" vertical="center"/>
    </xf>
    <xf numFmtId="0" fontId="11" fillId="4" borderId="20" xfId="0" applyFont="1" applyFill="1" applyBorder="1" applyAlignment="1">
      <alignment horizontal="left" vertical="center"/>
    </xf>
    <xf numFmtId="0" fontId="11" fillId="4" borderId="21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left" vertical="center"/>
    </xf>
    <xf numFmtId="0" fontId="8" fillId="5" borderId="18" xfId="0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8" fillId="5" borderId="7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 applyProtection="1">
      <alignment horizontal="right" vertical="center" wrapText="1" shrinkToFit="1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vertical="center" wrapText="1"/>
    </xf>
    <xf numFmtId="0" fontId="12" fillId="0" borderId="0" xfId="0" applyFont="1" applyFill="1" applyProtection="1"/>
    <xf numFmtId="167" fontId="3" fillId="0" borderId="0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10" xfId="0" applyFont="1" applyFill="1" applyBorder="1" applyAlignment="1" applyProtection="1">
      <alignment horizontal="center" vertical="center" textRotation="90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3" borderId="22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 shrinkToFit="1"/>
    </xf>
    <xf numFmtId="167" fontId="3" fillId="0" borderId="1" xfId="0" applyNumberFormat="1" applyFont="1" applyFill="1" applyBorder="1" applyAlignment="1" applyProtection="1">
      <alignment vertical="center" wrapText="1" shrinkToFi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 shrinkToFit="1"/>
    </xf>
    <xf numFmtId="0" fontId="3" fillId="0" borderId="1" xfId="0" applyFont="1" applyFill="1" applyBorder="1" applyAlignment="1" applyProtection="1">
      <alignment horizontal="right" vertical="center" wrapText="1" shrinkToFit="1"/>
    </xf>
    <xf numFmtId="166" fontId="3" fillId="0" borderId="1" xfId="8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 applyProtection="1">
      <alignment horizontal="right" vertical="center" wrapText="1"/>
    </xf>
    <xf numFmtId="164" fontId="3" fillId="0" borderId="1" xfId="11" applyNumberFormat="1" applyFont="1" applyFill="1" applyBorder="1" applyAlignment="1" applyProtection="1">
      <alignment vertical="center" wrapText="1"/>
    </xf>
    <xf numFmtId="166" fontId="3" fillId="0" borderId="1" xfId="11" applyNumberFormat="1" applyFont="1" applyFill="1" applyBorder="1" applyAlignment="1" applyProtection="1">
      <alignment horizontal="right" vertical="center" wrapText="1"/>
    </xf>
    <xf numFmtId="0" fontId="3" fillId="0" borderId="12" xfId="0" applyFont="1" applyFill="1" applyBorder="1" applyAlignment="1" applyProtection="1">
      <alignment vertical="center" wrapText="1"/>
    </xf>
    <xf numFmtId="166" fontId="3" fillId="0" borderId="1" xfId="8" applyNumberFormat="1" applyFont="1" applyFill="1" applyBorder="1" applyAlignment="1" applyProtection="1">
      <alignment horizontal="right" vertical="center" wrapText="1" shrinkToFit="1"/>
    </xf>
    <xf numFmtId="166" fontId="3" fillId="0" borderId="1" xfId="8" applyNumberFormat="1" applyFont="1" applyFill="1" applyBorder="1" applyAlignment="1" applyProtection="1">
      <alignment horizontal="center" vertical="center" wrapText="1" shrinkToFit="1"/>
    </xf>
    <xf numFmtId="164" fontId="3" fillId="0" borderId="1" xfId="8" applyFont="1" applyFill="1" applyBorder="1" applyAlignment="1" applyProtection="1">
      <alignment horizontal="right" vertical="center" wrapText="1" shrinkToFit="1"/>
    </xf>
    <xf numFmtId="166" fontId="3" fillId="0" borderId="10" xfId="8" applyNumberFormat="1" applyFont="1" applyFill="1" applyBorder="1" applyAlignment="1" applyProtection="1">
      <alignment horizontal="right" vertical="center" wrapText="1" shrinkToFit="1"/>
    </xf>
    <xf numFmtId="0" fontId="3" fillId="0" borderId="14" xfId="0" applyFont="1" applyFill="1" applyBorder="1" applyAlignment="1" applyProtection="1">
      <alignment horizontal="left" vertical="center" wrapText="1" shrinkToFit="1"/>
    </xf>
    <xf numFmtId="167" fontId="3" fillId="0" borderId="14" xfId="0" applyNumberFormat="1" applyFont="1" applyFill="1" applyBorder="1" applyAlignment="1" applyProtection="1">
      <alignment vertical="center" wrapText="1" shrinkToFit="1"/>
    </xf>
    <xf numFmtId="0" fontId="3" fillId="0" borderId="14" xfId="0" applyFont="1" applyFill="1" applyBorder="1" applyAlignment="1" applyProtection="1">
      <alignment vertical="center" wrapText="1" shrinkToFit="1"/>
    </xf>
    <xf numFmtId="0" fontId="3" fillId="0" borderId="14" xfId="0" applyFont="1" applyFill="1" applyBorder="1" applyAlignment="1" applyProtection="1">
      <alignment horizontal="right" vertical="center" wrapText="1" shrinkToFit="1"/>
    </xf>
    <xf numFmtId="166" fontId="3" fillId="0" borderId="14" xfId="8" applyNumberFormat="1" applyFont="1" applyFill="1" applyBorder="1" applyAlignment="1" applyProtection="1">
      <alignment horizontal="right" vertical="center" wrapText="1"/>
    </xf>
    <xf numFmtId="0" fontId="3" fillId="0" borderId="14" xfId="0" applyFont="1" applyFill="1" applyBorder="1" applyAlignment="1" applyProtection="1">
      <alignment horizontal="right" vertical="center" wrapText="1"/>
    </xf>
    <xf numFmtId="164" fontId="3" fillId="0" borderId="14" xfId="11" applyNumberFormat="1" applyFont="1" applyFill="1" applyBorder="1" applyAlignment="1" applyProtection="1">
      <alignment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left" vertical="center" wrapText="1" shrinkToFit="1"/>
    </xf>
    <xf numFmtId="167" fontId="3" fillId="0" borderId="7" xfId="0" applyNumberFormat="1" applyFont="1" applyFill="1" applyBorder="1" applyAlignment="1" applyProtection="1">
      <alignment vertical="center" wrapText="1" shrinkToFit="1"/>
    </xf>
    <xf numFmtId="0" fontId="3" fillId="0" borderId="11" xfId="0" applyFont="1" applyFill="1" applyBorder="1" applyAlignment="1" applyProtection="1">
      <alignment vertical="center" wrapText="1"/>
    </xf>
    <xf numFmtId="0" fontId="3" fillId="0" borderId="7" xfId="0" applyFont="1" applyFill="1" applyBorder="1" applyAlignment="1" applyProtection="1">
      <alignment vertical="center" wrapText="1" shrinkToFit="1"/>
    </xf>
    <xf numFmtId="0" fontId="3" fillId="0" borderId="7" xfId="0" applyFont="1" applyFill="1" applyBorder="1" applyAlignment="1" applyProtection="1">
      <alignment horizontal="right" vertical="center" wrapText="1" shrinkToFit="1"/>
    </xf>
    <xf numFmtId="166" fontId="3" fillId="0" borderId="7" xfId="8" applyNumberFormat="1" applyFont="1" applyFill="1" applyBorder="1" applyAlignment="1" applyProtection="1">
      <alignment horizontal="right" vertical="center" wrapText="1"/>
    </xf>
    <xf numFmtId="0" fontId="3" fillId="0" borderId="7" xfId="0" applyFont="1" applyFill="1" applyBorder="1" applyAlignment="1" applyProtection="1">
      <alignment horizontal="right" vertical="center" wrapText="1"/>
    </xf>
    <xf numFmtId="164" fontId="3" fillId="0" borderId="7" xfId="11" applyNumberFormat="1" applyFont="1" applyFill="1" applyBorder="1" applyAlignment="1" applyProtection="1">
      <alignment vertical="center" wrapText="1"/>
    </xf>
    <xf numFmtId="166" fontId="3" fillId="0" borderId="7" xfId="11" applyNumberFormat="1" applyFont="1" applyFill="1" applyBorder="1" applyAlignment="1" applyProtection="1">
      <alignment horizontal="right" vertical="center" wrapText="1"/>
    </xf>
    <xf numFmtId="0" fontId="3" fillId="0" borderId="5" xfId="0" applyFont="1" applyFill="1" applyBorder="1" applyAlignment="1" applyProtection="1">
      <alignment vertical="center" wrapText="1"/>
    </xf>
    <xf numFmtId="0" fontId="3" fillId="0" borderId="25" xfId="0" applyFont="1" applyFill="1" applyBorder="1" applyAlignment="1" applyProtection="1">
      <alignment vertical="center" wrapText="1"/>
    </xf>
    <xf numFmtId="166" fontId="3" fillId="0" borderId="0" xfId="8" applyNumberFormat="1" applyFont="1" applyFill="1" applyAlignment="1" applyProtection="1">
      <alignment vertical="center" wrapText="1"/>
    </xf>
    <xf numFmtId="0" fontId="7" fillId="3" borderId="24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vertical="center" wrapText="1" shrinkToFit="1"/>
    </xf>
    <xf numFmtId="0" fontId="7" fillId="3" borderId="27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vertical="center" wrapText="1"/>
    </xf>
    <xf numFmtId="166" fontId="3" fillId="0" borderId="7" xfId="0" applyNumberFormat="1" applyFont="1" applyFill="1" applyBorder="1" applyAlignment="1" applyProtection="1">
      <alignment horizontal="right" vertical="center" wrapText="1" shrinkToFit="1"/>
    </xf>
    <xf numFmtId="166" fontId="3" fillId="0" borderId="7" xfId="8" applyNumberFormat="1" applyFont="1" applyFill="1" applyBorder="1" applyAlignment="1" applyProtection="1">
      <alignment horizontal="right" vertical="center" wrapText="1" shrinkToFit="1"/>
    </xf>
    <xf numFmtId="166" fontId="3" fillId="0" borderId="7" xfId="8" applyNumberFormat="1" applyFont="1" applyFill="1" applyBorder="1" applyAlignment="1" applyProtection="1">
      <alignment horizontal="center" vertical="center" wrapText="1" shrinkToFit="1"/>
    </xf>
    <xf numFmtId="164" fontId="3" fillId="0" borderId="7" xfId="8" applyFont="1" applyFill="1" applyBorder="1" applyAlignment="1" applyProtection="1">
      <alignment horizontal="right" vertical="center" wrapText="1" shrinkToFit="1"/>
    </xf>
    <xf numFmtId="0" fontId="3" fillId="0" borderId="29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vertical="center" textRotation="90" wrapText="1"/>
    </xf>
    <xf numFmtId="0" fontId="3" fillId="0" borderId="0" xfId="0" applyFont="1" applyFill="1" applyAlignment="1" applyProtection="1">
      <alignment horizontal="center" vertical="center" textRotation="90" wrapText="1"/>
    </xf>
    <xf numFmtId="0" fontId="3" fillId="0" borderId="30" xfId="0" applyFont="1" applyFill="1" applyBorder="1" applyAlignment="1" applyProtection="1">
      <alignment vertical="center" wrapText="1" shrinkToFit="1"/>
    </xf>
    <xf numFmtId="0" fontId="13" fillId="0" borderId="28" xfId="0" applyFont="1" applyFill="1" applyBorder="1" applyAlignment="1" applyProtection="1">
      <alignment vertical="center" wrapText="1"/>
    </xf>
    <xf numFmtId="0" fontId="13" fillId="0" borderId="29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" fillId="2" borderId="23" xfId="0" applyFont="1" applyFill="1" applyBorder="1" applyAlignment="1" applyProtection="1">
      <alignment horizontal="center" vertical="center" textRotation="90" wrapText="1"/>
    </xf>
    <xf numFmtId="0" fontId="12" fillId="2" borderId="24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2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vertical="center" textRotation="90" wrapText="1"/>
    </xf>
    <xf numFmtId="0" fontId="3" fillId="2" borderId="26" xfId="0" applyFont="1" applyFill="1" applyBorder="1" applyAlignment="1" applyProtection="1">
      <alignment horizontal="center" vertical="center" textRotation="90" wrapText="1"/>
    </xf>
    <xf numFmtId="0" fontId="3" fillId="2" borderId="16" xfId="0" applyFont="1" applyFill="1" applyBorder="1" applyAlignment="1" applyProtection="1">
      <alignment horizontal="center" vertical="center" textRotation="90" wrapText="1"/>
    </xf>
    <xf numFmtId="0" fontId="5" fillId="2" borderId="23" xfId="0" applyFont="1" applyFill="1" applyBorder="1" applyAlignment="1" applyProtection="1">
      <alignment horizontal="center" vertical="center" textRotation="90" wrapText="1"/>
    </xf>
    <xf numFmtId="0" fontId="5" fillId="2" borderId="24" xfId="0" applyFont="1" applyFill="1" applyBorder="1" applyAlignment="1" applyProtection="1">
      <alignment horizontal="center" vertical="center" textRotation="90" wrapText="1"/>
    </xf>
    <xf numFmtId="0" fontId="14" fillId="0" borderId="0" xfId="0" applyFont="1" applyAlignment="1">
      <alignment vertical="center"/>
    </xf>
    <xf numFmtId="0" fontId="15" fillId="7" borderId="0" xfId="0" applyFont="1" applyFill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166" fontId="3" fillId="0" borderId="0" xfId="8" applyNumberFormat="1" applyFont="1" applyFill="1" applyAlignment="1" applyProtection="1">
      <alignment vertical="center"/>
    </xf>
    <xf numFmtId="0" fontId="12" fillId="0" borderId="0" xfId="0" applyFont="1" applyFill="1" applyAlignment="1" applyProtection="1"/>
  </cellXfs>
  <cellStyles count="12">
    <cellStyle name="Comma" xfId="8" builtinId="3"/>
    <cellStyle name="Comma 10" xfId="4"/>
    <cellStyle name="Comma 2" xfId="5"/>
    <cellStyle name="Comma 2 2" xfId="11"/>
    <cellStyle name="Comma 3" xfId="7"/>
    <cellStyle name="Comma 4" xfId="10"/>
    <cellStyle name="Normal" xfId="0" builtinId="0"/>
    <cellStyle name="Normal 11" xfId="3"/>
    <cellStyle name="Normal 2" xfId="1"/>
    <cellStyle name="Normal 2 2" xfId="2"/>
    <cellStyle name="Normal 2 3" xfId="9"/>
    <cellStyle name="Percent 2" xfId="6"/>
  </cellStyles>
  <dxfs count="192"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C25"/>
  <sheetViews>
    <sheetView tabSelected="1" zoomScale="85" zoomScaleNormal="85" workbookViewId="0">
      <pane xSplit="5" ySplit="8" topLeftCell="F9" activePane="bottomRight" state="frozen"/>
      <selection pane="topRight" activeCell="E1" sqref="E1"/>
      <selection pane="bottomLeft" activeCell="A6" sqref="A6"/>
      <selection pane="bottomRight" activeCell="B23" sqref="B23"/>
    </sheetView>
  </sheetViews>
  <sheetFormatPr defaultColWidth="9.140625" defaultRowHeight="15" outlineLevelCol="2" x14ac:dyDescent="0.25"/>
  <cols>
    <col min="1" max="1" width="3.85546875" style="22" customWidth="1"/>
    <col min="2" max="3" width="3.85546875" style="23" customWidth="1"/>
    <col min="4" max="5" width="6.5703125" style="23" customWidth="1"/>
    <col min="6" max="6" width="3.85546875" style="21" customWidth="1"/>
    <col min="7" max="7" width="6.42578125" style="23" customWidth="1" outlineLevel="1"/>
    <col min="8" max="9" width="3.85546875" style="23" customWidth="1" outlineLevel="2"/>
    <col min="10" max="10" width="6.42578125" style="23" customWidth="1" outlineLevel="1"/>
    <col min="11" max="11" width="3.85546875" style="23" customWidth="1" outlineLevel="2"/>
    <col min="12" max="12" width="6.85546875" style="69" customWidth="1" outlineLevel="2"/>
    <col min="13" max="13" width="6.5703125" style="69" customWidth="1" outlineLevel="2"/>
    <col min="14" max="14" width="3.85546875" style="69" customWidth="1" outlineLevel="1"/>
    <col min="15" max="17" width="3.85546875" style="23" customWidth="1" outlineLevel="1"/>
    <col min="18" max="21" width="3.85546875" style="23" customWidth="1" outlineLevel="2"/>
    <col min="22" max="22" width="3.85546875" style="23" customWidth="1"/>
    <col min="23" max="23" width="8" style="23" customWidth="1" outlineLevel="1"/>
    <col min="24" max="24" width="10.140625" style="23" customWidth="1" outlineLevel="1"/>
    <col min="25" max="25" width="3.85546875" style="23" customWidth="1"/>
    <col min="26" max="26" width="6.140625" style="23" customWidth="1" outlineLevel="1"/>
    <col min="27" max="27" width="3.85546875" style="23" customWidth="1" outlineLevel="2"/>
    <col min="28" max="28" width="3.85546875" style="23" customWidth="1"/>
    <col min="29" max="29" width="3.85546875" style="23" customWidth="1" outlineLevel="1"/>
    <col min="30" max="31" width="3.85546875" style="23" customWidth="1" outlineLevel="2"/>
    <col min="32" max="38" width="3.85546875" style="23" customWidth="1" outlineLevel="1"/>
    <col min="39" max="42" width="3.85546875" style="23" customWidth="1" outlineLevel="2"/>
    <col min="43" max="43" width="3.85546875" style="23" customWidth="1" collapsed="1"/>
    <col min="44" max="44" width="3.85546875" style="23" hidden="1" customWidth="1" outlineLevel="1"/>
    <col min="45" max="46" width="3.85546875" style="23" hidden="1" customWidth="1" outlineLevel="2"/>
    <col min="47" max="53" width="3.85546875" style="23" hidden="1" customWidth="1" outlineLevel="1"/>
    <col min="54" max="57" width="3.85546875" style="23" hidden="1" customWidth="1" outlineLevel="2"/>
    <col min="58" max="58" width="3.85546875" style="23" customWidth="1" collapsed="1"/>
    <col min="59" max="59" width="3.85546875" style="23" hidden="1" customWidth="1" outlineLevel="1"/>
    <col min="60" max="61" width="3.85546875" style="23" hidden="1" customWidth="1" outlineLevel="2"/>
    <col min="62" max="68" width="3.85546875" style="23" hidden="1" customWidth="1" outlineLevel="1"/>
    <col min="69" max="72" width="3.85546875" style="23" hidden="1" customWidth="1" outlineLevel="2"/>
    <col min="73" max="73" width="3.85546875" style="23" customWidth="1" collapsed="1"/>
    <col min="74" max="74" width="3.85546875" style="23" hidden="1" customWidth="1" outlineLevel="1"/>
    <col min="75" max="76" width="3.85546875" style="23" hidden="1" customWidth="1" outlineLevel="2"/>
    <col min="77" max="83" width="3.85546875" style="23" hidden="1" customWidth="1" outlineLevel="1"/>
    <col min="84" max="87" width="3.85546875" style="23" hidden="1" customWidth="1" outlineLevel="2"/>
    <col min="88" max="88" width="3.85546875" style="23" customWidth="1" collapsed="1"/>
    <col min="89" max="89" width="3.85546875" style="23" hidden="1" customWidth="1" outlineLevel="1"/>
    <col min="90" max="91" width="3.85546875" style="23" hidden="1" customWidth="1" outlineLevel="2"/>
    <col min="92" max="98" width="3.85546875" style="23" hidden="1" customWidth="1" outlineLevel="1"/>
    <col min="99" max="102" width="3.85546875" style="23" hidden="1" customWidth="1" outlineLevel="2"/>
    <col min="103" max="103" width="3.85546875" style="23" customWidth="1" collapsed="1"/>
    <col min="104" max="104" width="3.85546875" style="23" hidden="1" customWidth="1" outlineLevel="1"/>
    <col min="105" max="106" width="3.85546875" style="23" hidden="1" customWidth="1" outlineLevel="2"/>
    <col min="107" max="113" width="3.85546875" style="23" hidden="1" customWidth="1" outlineLevel="1"/>
    <col min="114" max="117" width="3.85546875" style="23" hidden="1" customWidth="1" outlineLevel="2"/>
    <col min="118" max="118" width="3.85546875" style="23" customWidth="1" collapsed="1"/>
    <col min="119" max="119" width="4.28515625" style="23" hidden="1" customWidth="1" outlineLevel="1"/>
    <col min="120" max="121" width="4.28515625" style="23" hidden="1" customWidth="1" outlineLevel="2"/>
    <col min="122" max="128" width="4.28515625" style="23" hidden="1" customWidth="1" outlineLevel="1"/>
    <col min="129" max="132" width="4.28515625" style="23" hidden="1" customWidth="1" outlineLevel="2"/>
    <col min="133" max="133" width="9.140625" style="24"/>
    <col min="134" max="16384" width="9.140625" style="23"/>
  </cols>
  <sheetData>
    <row r="1" spans="1:133" x14ac:dyDescent="0.25">
      <c r="A1" s="101" t="s">
        <v>136</v>
      </c>
      <c r="L1" s="23"/>
      <c r="M1" s="23"/>
      <c r="N1" s="23"/>
    </row>
    <row r="2" spans="1:133" x14ac:dyDescent="0.25">
      <c r="A2" s="101" t="s">
        <v>137</v>
      </c>
      <c r="L2" s="23"/>
      <c r="M2" s="23"/>
      <c r="N2" s="23"/>
    </row>
    <row r="3" spans="1:133" x14ac:dyDescent="0.25">
      <c r="A3" s="101"/>
      <c r="L3" s="23"/>
      <c r="M3" s="23"/>
      <c r="N3" s="23"/>
    </row>
    <row r="4" spans="1:133" ht="15.75" x14ac:dyDescent="0.3">
      <c r="A4" s="102" t="s">
        <v>139</v>
      </c>
      <c r="L4" s="23"/>
      <c r="M4" s="23"/>
      <c r="N4" s="23"/>
    </row>
    <row r="5" spans="1:133" x14ac:dyDescent="0.25">
      <c r="A5" s="101" t="s">
        <v>138</v>
      </c>
      <c r="L5" s="23"/>
      <c r="M5" s="23"/>
      <c r="N5" s="23"/>
    </row>
    <row r="6" spans="1:133" ht="15.75" customHeight="1" thickBot="1" x14ac:dyDescent="0.3">
      <c r="B6" s="25"/>
      <c r="C6" s="25"/>
      <c r="L6" s="23"/>
      <c r="M6" s="23"/>
      <c r="N6" s="23"/>
    </row>
    <row r="7" spans="1:133" s="79" customFormat="1" ht="88.5" customHeight="1" x14ac:dyDescent="0.25">
      <c r="A7" s="94" t="s">
        <v>32</v>
      </c>
      <c r="B7" s="84" t="s">
        <v>1</v>
      </c>
      <c r="C7" s="97" t="s">
        <v>133</v>
      </c>
      <c r="D7" s="84" t="s">
        <v>2</v>
      </c>
      <c r="E7" s="84"/>
      <c r="F7" s="91" t="s">
        <v>0</v>
      </c>
      <c r="G7" s="84" t="s">
        <v>16</v>
      </c>
      <c r="H7" s="84" t="s">
        <v>135</v>
      </c>
      <c r="I7" s="84" t="s">
        <v>17</v>
      </c>
      <c r="J7" s="84" t="s">
        <v>3</v>
      </c>
      <c r="K7" s="84" t="s">
        <v>134</v>
      </c>
      <c r="L7" s="84" t="s">
        <v>18</v>
      </c>
      <c r="M7" s="84"/>
      <c r="N7" s="84" t="s">
        <v>4</v>
      </c>
      <c r="O7" s="84"/>
      <c r="P7" s="84"/>
      <c r="Q7" s="84"/>
      <c r="R7" s="84" t="s">
        <v>5</v>
      </c>
      <c r="S7" s="84"/>
      <c r="T7" s="84"/>
      <c r="U7" s="84"/>
      <c r="V7" s="91" t="s">
        <v>23</v>
      </c>
      <c r="W7" s="84" t="s">
        <v>27</v>
      </c>
      <c r="X7" s="84" t="s">
        <v>31</v>
      </c>
      <c r="Y7" s="99" t="s">
        <v>30</v>
      </c>
      <c r="Z7" s="84" t="s">
        <v>25</v>
      </c>
      <c r="AA7" s="84" t="s">
        <v>22</v>
      </c>
      <c r="AB7" s="91" t="s">
        <v>29</v>
      </c>
      <c r="AC7" s="84" t="s">
        <v>24</v>
      </c>
      <c r="AD7" s="84" t="s">
        <v>6</v>
      </c>
      <c r="AE7" s="84" t="s">
        <v>7</v>
      </c>
      <c r="AF7" s="84" t="s">
        <v>26</v>
      </c>
      <c r="AG7" s="84"/>
      <c r="AH7" s="84"/>
      <c r="AI7" s="84"/>
      <c r="AJ7" s="84" t="s">
        <v>14</v>
      </c>
      <c r="AK7" s="84" t="s">
        <v>13</v>
      </c>
      <c r="AL7" s="84" t="s">
        <v>15</v>
      </c>
      <c r="AM7" s="84" t="s">
        <v>28</v>
      </c>
      <c r="AN7" s="84"/>
      <c r="AO7" s="84"/>
      <c r="AP7" s="84"/>
      <c r="AQ7" s="87" t="s">
        <v>33</v>
      </c>
      <c r="AR7" s="89" t="s">
        <v>24</v>
      </c>
      <c r="AS7" s="84" t="s">
        <v>6</v>
      </c>
      <c r="AT7" s="84" t="s">
        <v>7</v>
      </c>
      <c r="AU7" s="84" t="s">
        <v>26</v>
      </c>
      <c r="AV7" s="84"/>
      <c r="AW7" s="84"/>
      <c r="AX7" s="84"/>
      <c r="AY7" s="84" t="s">
        <v>14</v>
      </c>
      <c r="AZ7" s="84" t="s">
        <v>13</v>
      </c>
      <c r="BA7" s="84" t="s">
        <v>15</v>
      </c>
      <c r="BB7" s="84" t="s">
        <v>28</v>
      </c>
      <c r="BC7" s="84"/>
      <c r="BD7" s="84"/>
      <c r="BE7" s="84"/>
      <c r="BF7" s="91" t="s">
        <v>34</v>
      </c>
      <c r="BG7" s="84" t="s">
        <v>24</v>
      </c>
      <c r="BH7" s="84" t="s">
        <v>6</v>
      </c>
      <c r="BI7" s="84" t="s">
        <v>7</v>
      </c>
      <c r="BJ7" s="84" t="s">
        <v>26</v>
      </c>
      <c r="BK7" s="84"/>
      <c r="BL7" s="84"/>
      <c r="BM7" s="84"/>
      <c r="BN7" s="84" t="s">
        <v>14</v>
      </c>
      <c r="BO7" s="84" t="s">
        <v>13</v>
      </c>
      <c r="BP7" s="84" t="s">
        <v>15</v>
      </c>
      <c r="BQ7" s="84" t="s">
        <v>28</v>
      </c>
      <c r="BR7" s="84"/>
      <c r="BS7" s="84"/>
      <c r="BT7" s="84"/>
      <c r="BU7" s="91" t="s">
        <v>35</v>
      </c>
      <c r="BV7" s="84" t="s">
        <v>24</v>
      </c>
      <c r="BW7" s="84" t="s">
        <v>6</v>
      </c>
      <c r="BX7" s="84" t="s">
        <v>7</v>
      </c>
      <c r="BY7" s="84" t="s">
        <v>26</v>
      </c>
      <c r="BZ7" s="84"/>
      <c r="CA7" s="84"/>
      <c r="CB7" s="84"/>
      <c r="CC7" s="84" t="s">
        <v>14</v>
      </c>
      <c r="CD7" s="84" t="s">
        <v>13</v>
      </c>
      <c r="CE7" s="84" t="s">
        <v>15</v>
      </c>
      <c r="CF7" s="84" t="s">
        <v>28</v>
      </c>
      <c r="CG7" s="84"/>
      <c r="CH7" s="84"/>
      <c r="CI7" s="84"/>
      <c r="CJ7" s="91" t="s">
        <v>36</v>
      </c>
      <c r="CK7" s="84" t="s">
        <v>24</v>
      </c>
      <c r="CL7" s="84" t="s">
        <v>6</v>
      </c>
      <c r="CM7" s="84" t="s">
        <v>7</v>
      </c>
      <c r="CN7" s="84" t="s">
        <v>26</v>
      </c>
      <c r="CO7" s="84"/>
      <c r="CP7" s="84"/>
      <c r="CQ7" s="84"/>
      <c r="CR7" s="84" t="s">
        <v>14</v>
      </c>
      <c r="CS7" s="84" t="s">
        <v>13</v>
      </c>
      <c r="CT7" s="84" t="s">
        <v>15</v>
      </c>
      <c r="CU7" s="84" t="s">
        <v>28</v>
      </c>
      <c r="CV7" s="84"/>
      <c r="CW7" s="84"/>
      <c r="CX7" s="84"/>
      <c r="CY7" s="91" t="s">
        <v>37</v>
      </c>
      <c r="CZ7" s="84" t="s">
        <v>24</v>
      </c>
      <c r="DA7" s="84" t="s">
        <v>6</v>
      </c>
      <c r="DB7" s="84" t="s">
        <v>7</v>
      </c>
      <c r="DC7" s="84" t="s">
        <v>26</v>
      </c>
      <c r="DD7" s="84"/>
      <c r="DE7" s="84"/>
      <c r="DF7" s="84"/>
      <c r="DG7" s="84" t="s">
        <v>14</v>
      </c>
      <c r="DH7" s="84" t="s">
        <v>13</v>
      </c>
      <c r="DI7" s="84" t="s">
        <v>15</v>
      </c>
      <c r="DJ7" s="84" t="s">
        <v>28</v>
      </c>
      <c r="DK7" s="84"/>
      <c r="DL7" s="84"/>
      <c r="DM7" s="84"/>
      <c r="DN7" s="87" t="s">
        <v>38</v>
      </c>
      <c r="DO7" s="89" t="s">
        <v>24</v>
      </c>
      <c r="DP7" s="84" t="s">
        <v>6</v>
      </c>
      <c r="DQ7" s="84" t="s">
        <v>7</v>
      </c>
      <c r="DR7" s="84" t="s">
        <v>26</v>
      </c>
      <c r="DS7" s="84"/>
      <c r="DT7" s="84"/>
      <c r="DU7" s="84"/>
      <c r="DV7" s="84" t="s">
        <v>14</v>
      </c>
      <c r="DW7" s="84" t="s">
        <v>13</v>
      </c>
      <c r="DX7" s="84" t="s">
        <v>15</v>
      </c>
      <c r="DY7" s="84" t="s">
        <v>28</v>
      </c>
      <c r="DZ7" s="84"/>
      <c r="EA7" s="84"/>
      <c r="EB7" s="86"/>
    </row>
    <row r="8" spans="1:133" s="80" customFormat="1" ht="217.5" customHeight="1" x14ac:dyDescent="0.25">
      <c r="A8" s="95"/>
      <c r="B8" s="96"/>
      <c r="C8" s="98"/>
      <c r="D8" s="26" t="s">
        <v>131</v>
      </c>
      <c r="E8" s="26" t="s">
        <v>132</v>
      </c>
      <c r="F8" s="92"/>
      <c r="G8" s="93"/>
      <c r="H8" s="93"/>
      <c r="I8" s="93"/>
      <c r="J8" s="93"/>
      <c r="K8" s="93"/>
      <c r="L8" s="26" t="s">
        <v>19</v>
      </c>
      <c r="M8" s="26" t="s">
        <v>20</v>
      </c>
      <c r="N8" s="26" t="s">
        <v>8</v>
      </c>
      <c r="O8" s="26" t="s">
        <v>9</v>
      </c>
      <c r="P8" s="26" t="s">
        <v>10</v>
      </c>
      <c r="Q8" s="26" t="s">
        <v>11</v>
      </c>
      <c r="R8" s="26" t="s">
        <v>8</v>
      </c>
      <c r="S8" s="26" t="s">
        <v>9</v>
      </c>
      <c r="T8" s="26" t="s">
        <v>10</v>
      </c>
      <c r="U8" s="26" t="s">
        <v>11</v>
      </c>
      <c r="V8" s="92"/>
      <c r="W8" s="93"/>
      <c r="X8" s="93"/>
      <c r="Y8" s="100"/>
      <c r="Z8" s="85"/>
      <c r="AA8" s="85"/>
      <c r="AB8" s="92"/>
      <c r="AC8" s="85">
        <v>1</v>
      </c>
      <c r="AD8" s="85">
        <v>1</v>
      </c>
      <c r="AE8" s="85">
        <v>1</v>
      </c>
      <c r="AF8" s="26" t="s">
        <v>8</v>
      </c>
      <c r="AG8" s="26" t="s">
        <v>9</v>
      </c>
      <c r="AH8" s="26" t="s">
        <v>10</v>
      </c>
      <c r="AI8" s="26" t="s">
        <v>11</v>
      </c>
      <c r="AJ8" s="85">
        <v>1</v>
      </c>
      <c r="AK8" s="85">
        <v>1</v>
      </c>
      <c r="AL8" s="85">
        <v>1</v>
      </c>
      <c r="AM8" s="26" t="s">
        <v>12</v>
      </c>
      <c r="AN8" s="26" t="s">
        <v>9</v>
      </c>
      <c r="AO8" s="26" t="s">
        <v>10</v>
      </c>
      <c r="AP8" s="26" t="s">
        <v>11</v>
      </c>
      <c r="AQ8" s="88"/>
      <c r="AR8" s="90">
        <v>1</v>
      </c>
      <c r="AS8" s="85">
        <v>1</v>
      </c>
      <c r="AT8" s="85">
        <v>1</v>
      </c>
      <c r="AU8" s="26" t="s">
        <v>8</v>
      </c>
      <c r="AV8" s="26" t="s">
        <v>9</v>
      </c>
      <c r="AW8" s="26" t="s">
        <v>10</v>
      </c>
      <c r="AX8" s="26" t="s">
        <v>11</v>
      </c>
      <c r="AY8" s="85">
        <v>1</v>
      </c>
      <c r="AZ8" s="85">
        <v>1</v>
      </c>
      <c r="BA8" s="85">
        <v>1</v>
      </c>
      <c r="BB8" s="26" t="s">
        <v>12</v>
      </c>
      <c r="BC8" s="26" t="s">
        <v>9</v>
      </c>
      <c r="BD8" s="26" t="s">
        <v>10</v>
      </c>
      <c r="BE8" s="26" t="s">
        <v>11</v>
      </c>
      <c r="BF8" s="92"/>
      <c r="BG8" s="85">
        <v>1</v>
      </c>
      <c r="BH8" s="85">
        <v>1</v>
      </c>
      <c r="BI8" s="85">
        <v>1</v>
      </c>
      <c r="BJ8" s="26" t="s">
        <v>8</v>
      </c>
      <c r="BK8" s="26" t="s">
        <v>9</v>
      </c>
      <c r="BL8" s="26" t="s">
        <v>10</v>
      </c>
      <c r="BM8" s="26" t="s">
        <v>11</v>
      </c>
      <c r="BN8" s="85">
        <v>1</v>
      </c>
      <c r="BO8" s="85">
        <v>1</v>
      </c>
      <c r="BP8" s="85">
        <v>1</v>
      </c>
      <c r="BQ8" s="26" t="s">
        <v>12</v>
      </c>
      <c r="BR8" s="26" t="s">
        <v>9</v>
      </c>
      <c r="BS8" s="26" t="s">
        <v>10</v>
      </c>
      <c r="BT8" s="26" t="s">
        <v>11</v>
      </c>
      <c r="BU8" s="92"/>
      <c r="BV8" s="85">
        <v>1</v>
      </c>
      <c r="BW8" s="85">
        <v>1</v>
      </c>
      <c r="BX8" s="85">
        <v>1</v>
      </c>
      <c r="BY8" s="26" t="s">
        <v>8</v>
      </c>
      <c r="BZ8" s="26" t="s">
        <v>9</v>
      </c>
      <c r="CA8" s="26" t="s">
        <v>10</v>
      </c>
      <c r="CB8" s="26" t="s">
        <v>11</v>
      </c>
      <c r="CC8" s="85">
        <v>1</v>
      </c>
      <c r="CD8" s="85">
        <v>1</v>
      </c>
      <c r="CE8" s="85">
        <v>1</v>
      </c>
      <c r="CF8" s="26" t="s">
        <v>12</v>
      </c>
      <c r="CG8" s="26" t="s">
        <v>9</v>
      </c>
      <c r="CH8" s="26" t="s">
        <v>10</v>
      </c>
      <c r="CI8" s="26" t="s">
        <v>11</v>
      </c>
      <c r="CJ8" s="92"/>
      <c r="CK8" s="85">
        <v>1</v>
      </c>
      <c r="CL8" s="85">
        <v>1</v>
      </c>
      <c r="CM8" s="85">
        <v>1</v>
      </c>
      <c r="CN8" s="26" t="s">
        <v>8</v>
      </c>
      <c r="CO8" s="26" t="s">
        <v>9</v>
      </c>
      <c r="CP8" s="26" t="s">
        <v>10</v>
      </c>
      <c r="CQ8" s="26" t="s">
        <v>11</v>
      </c>
      <c r="CR8" s="85">
        <v>1</v>
      </c>
      <c r="CS8" s="85">
        <v>1</v>
      </c>
      <c r="CT8" s="85">
        <v>1</v>
      </c>
      <c r="CU8" s="26" t="s">
        <v>12</v>
      </c>
      <c r="CV8" s="26" t="s">
        <v>9</v>
      </c>
      <c r="CW8" s="26" t="s">
        <v>10</v>
      </c>
      <c r="CX8" s="26" t="s">
        <v>11</v>
      </c>
      <c r="CY8" s="92"/>
      <c r="CZ8" s="85">
        <v>1</v>
      </c>
      <c r="DA8" s="85">
        <v>1</v>
      </c>
      <c r="DB8" s="85">
        <v>1</v>
      </c>
      <c r="DC8" s="26" t="s">
        <v>8</v>
      </c>
      <c r="DD8" s="26" t="s">
        <v>9</v>
      </c>
      <c r="DE8" s="26" t="s">
        <v>10</v>
      </c>
      <c r="DF8" s="26" t="s">
        <v>11</v>
      </c>
      <c r="DG8" s="85">
        <v>1</v>
      </c>
      <c r="DH8" s="85">
        <v>1</v>
      </c>
      <c r="DI8" s="85">
        <v>1</v>
      </c>
      <c r="DJ8" s="26" t="s">
        <v>12</v>
      </c>
      <c r="DK8" s="26" t="s">
        <v>9</v>
      </c>
      <c r="DL8" s="26" t="s">
        <v>10</v>
      </c>
      <c r="DM8" s="26" t="s">
        <v>11</v>
      </c>
      <c r="DN8" s="88"/>
      <c r="DO8" s="90">
        <v>1</v>
      </c>
      <c r="DP8" s="85">
        <v>1</v>
      </c>
      <c r="DQ8" s="85">
        <v>1</v>
      </c>
      <c r="DR8" s="26" t="s">
        <v>8</v>
      </c>
      <c r="DS8" s="26" t="s">
        <v>9</v>
      </c>
      <c r="DT8" s="26" t="s">
        <v>10</v>
      </c>
      <c r="DU8" s="26" t="s">
        <v>11</v>
      </c>
      <c r="DV8" s="85">
        <v>1</v>
      </c>
      <c r="DW8" s="85">
        <v>1</v>
      </c>
      <c r="DX8" s="85">
        <v>1</v>
      </c>
      <c r="DY8" s="26" t="s">
        <v>12</v>
      </c>
      <c r="DZ8" s="26" t="s">
        <v>9</v>
      </c>
      <c r="EA8" s="26" t="s">
        <v>10</v>
      </c>
      <c r="EB8" s="27" t="s">
        <v>11</v>
      </c>
    </row>
    <row r="9" spans="1:133" s="34" customFormat="1" ht="18" customHeight="1" x14ac:dyDescent="0.25">
      <c r="A9" s="28"/>
      <c r="B9" s="29">
        <v>1</v>
      </c>
      <c r="C9" s="29">
        <v>2</v>
      </c>
      <c r="D9" s="29">
        <v>3</v>
      </c>
      <c r="E9" s="29">
        <v>4</v>
      </c>
      <c r="F9" s="30"/>
      <c r="G9" s="29">
        <v>5</v>
      </c>
      <c r="H9" s="29">
        <v>6</v>
      </c>
      <c r="I9" s="29">
        <v>7</v>
      </c>
      <c r="J9" s="29">
        <v>8</v>
      </c>
      <c r="K9" s="29">
        <v>9</v>
      </c>
      <c r="L9" s="29">
        <v>10</v>
      </c>
      <c r="M9" s="29">
        <v>11</v>
      </c>
      <c r="N9" s="29">
        <v>12</v>
      </c>
      <c r="O9" s="29">
        <v>13</v>
      </c>
      <c r="P9" s="29">
        <v>14</v>
      </c>
      <c r="Q9" s="29">
        <v>15</v>
      </c>
      <c r="R9" s="29">
        <v>16</v>
      </c>
      <c r="S9" s="29">
        <v>17</v>
      </c>
      <c r="T9" s="29">
        <v>18</v>
      </c>
      <c r="U9" s="29">
        <v>19</v>
      </c>
      <c r="V9" s="31"/>
      <c r="W9" s="29">
        <v>20</v>
      </c>
      <c r="X9" s="29">
        <v>21</v>
      </c>
      <c r="Y9" s="32"/>
      <c r="Z9" s="29">
        <v>22</v>
      </c>
      <c r="AA9" s="29">
        <v>23</v>
      </c>
      <c r="AB9" s="30"/>
      <c r="AC9" s="29">
        <v>24</v>
      </c>
      <c r="AD9" s="29">
        <v>25</v>
      </c>
      <c r="AE9" s="29">
        <v>26</v>
      </c>
      <c r="AF9" s="29">
        <v>27</v>
      </c>
      <c r="AG9" s="29">
        <v>28</v>
      </c>
      <c r="AH9" s="29">
        <v>29</v>
      </c>
      <c r="AI9" s="29">
        <v>30</v>
      </c>
      <c r="AJ9" s="29">
        <v>31</v>
      </c>
      <c r="AK9" s="29">
        <v>32</v>
      </c>
      <c r="AL9" s="29">
        <v>33</v>
      </c>
      <c r="AM9" s="29">
        <v>34</v>
      </c>
      <c r="AN9" s="29">
        <v>35</v>
      </c>
      <c r="AO9" s="29">
        <v>36</v>
      </c>
      <c r="AP9" s="29">
        <v>37</v>
      </c>
      <c r="AQ9" s="72"/>
      <c r="AR9" s="70">
        <v>38</v>
      </c>
      <c r="AS9" s="29">
        <v>39</v>
      </c>
      <c r="AT9" s="29">
        <v>40</v>
      </c>
      <c r="AU9" s="29">
        <v>41</v>
      </c>
      <c r="AV9" s="29">
        <v>42</v>
      </c>
      <c r="AW9" s="29">
        <v>43</v>
      </c>
      <c r="AX9" s="29">
        <v>44</v>
      </c>
      <c r="AY9" s="29">
        <v>45</v>
      </c>
      <c r="AZ9" s="29">
        <v>46</v>
      </c>
      <c r="BA9" s="29">
        <v>47</v>
      </c>
      <c r="BB9" s="29">
        <v>48</v>
      </c>
      <c r="BC9" s="29">
        <v>49</v>
      </c>
      <c r="BD9" s="29">
        <v>50</v>
      </c>
      <c r="BE9" s="29">
        <v>51</v>
      </c>
      <c r="BF9" s="30"/>
      <c r="BG9" s="29">
        <v>52</v>
      </c>
      <c r="BH9" s="29">
        <v>53</v>
      </c>
      <c r="BI9" s="29">
        <v>54</v>
      </c>
      <c r="BJ9" s="29">
        <v>55</v>
      </c>
      <c r="BK9" s="29">
        <v>56</v>
      </c>
      <c r="BL9" s="29">
        <v>57</v>
      </c>
      <c r="BM9" s="29">
        <v>58</v>
      </c>
      <c r="BN9" s="29">
        <v>59</v>
      </c>
      <c r="BO9" s="29">
        <v>60</v>
      </c>
      <c r="BP9" s="29">
        <v>61</v>
      </c>
      <c r="BQ9" s="29">
        <v>62</v>
      </c>
      <c r="BR9" s="29">
        <v>63</v>
      </c>
      <c r="BS9" s="29">
        <v>64</v>
      </c>
      <c r="BT9" s="29">
        <v>65</v>
      </c>
      <c r="BU9" s="30"/>
      <c r="BV9" s="29">
        <v>66</v>
      </c>
      <c r="BW9" s="29">
        <v>67</v>
      </c>
      <c r="BX9" s="29">
        <v>68</v>
      </c>
      <c r="BY9" s="29">
        <v>69</v>
      </c>
      <c r="BZ9" s="29">
        <v>70</v>
      </c>
      <c r="CA9" s="29">
        <v>71</v>
      </c>
      <c r="CB9" s="29">
        <v>72</v>
      </c>
      <c r="CC9" s="29">
        <v>73</v>
      </c>
      <c r="CD9" s="29">
        <v>74</v>
      </c>
      <c r="CE9" s="29">
        <v>75</v>
      </c>
      <c r="CF9" s="29">
        <v>76</v>
      </c>
      <c r="CG9" s="29">
        <v>77</v>
      </c>
      <c r="CH9" s="29">
        <v>78</v>
      </c>
      <c r="CI9" s="29">
        <v>79</v>
      </c>
      <c r="CJ9" s="30"/>
      <c r="CK9" s="29">
        <v>80</v>
      </c>
      <c r="CL9" s="29">
        <v>81</v>
      </c>
      <c r="CM9" s="29">
        <v>82</v>
      </c>
      <c r="CN9" s="29">
        <v>83</v>
      </c>
      <c r="CO9" s="29">
        <v>84</v>
      </c>
      <c r="CP9" s="29">
        <v>85</v>
      </c>
      <c r="CQ9" s="29">
        <v>86</v>
      </c>
      <c r="CR9" s="29">
        <v>87</v>
      </c>
      <c r="CS9" s="29">
        <v>88</v>
      </c>
      <c r="CT9" s="29">
        <v>89</v>
      </c>
      <c r="CU9" s="29">
        <v>90</v>
      </c>
      <c r="CV9" s="29">
        <v>91</v>
      </c>
      <c r="CW9" s="29">
        <v>92</v>
      </c>
      <c r="CX9" s="29">
        <v>93</v>
      </c>
      <c r="CY9" s="30"/>
      <c r="CZ9" s="29">
        <v>94</v>
      </c>
      <c r="DA9" s="29">
        <v>95</v>
      </c>
      <c r="DB9" s="29">
        <v>96</v>
      </c>
      <c r="DC9" s="29">
        <v>97</v>
      </c>
      <c r="DD9" s="29">
        <v>98</v>
      </c>
      <c r="DE9" s="29">
        <v>99</v>
      </c>
      <c r="DF9" s="29">
        <v>100</v>
      </c>
      <c r="DG9" s="29">
        <v>101</v>
      </c>
      <c r="DH9" s="29">
        <v>102</v>
      </c>
      <c r="DI9" s="29">
        <v>103</v>
      </c>
      <c r="DJ9" s="29">
        <v>104</v>
      </c>
      <c r="DK9" s="29">
        <v>105</v>
      </c>
      <c r="DL9" s="29">
        <v>106</v>
      </c>
      <c r="DM9" s="29">
        <v>107</v>
      </c>
      <c r="DN9" s="72"/>
      <c r="DO9" s="70">
        <v>108</v>
      </c>
      <c r="DP9" s="29">
        <v>109</v>
      </c>
      <c r="DQ9" s="29">
        <v>110</v>
      </c>
      <c r="DR9" s="29">
        <v>111</v>
      </c>
      <c r="DS9" s="29">
        <v>112</v>
      </c>
      <c r="DT9" s="29">
        <v>113</v>
      </c>
      <c r="DU9" s="29">
        <v>114</v>
      </c>
      <c r="DV9" s="29">
        <v>115</v>
      </c>
      <c r="DW9" s="29">
        <v>116</v>
      </c>
      <c r="DX9" s="29">
        <v>117</v>
      </c>
      <c r="DY9" s="29">
        <v>118</v>
      </c>
      <c r="DZ9" s="29">
        <v>119</v>
      </c>
      <c r="EA9" s="29">
        <v>120</v>
      </c>
      <c r="EB9" s="33">
        <v>121</v>
      </c>
    </row>
    <row r="10" spans="1:133" x14ac:dyDescent="0.25">
      <c r="A10" s="35">
        <v>1</v>
      </c>
      <c r="B10" s="36"/>
      <c r="C10" s="36"/>
      <c r="D10" s="37"/>
      <c r="E10" s="37"/>
      <c r="F10" s="38"/>
      <c r="G10" s="39"/>
      <c r="H10" s="39"/>
      <c r="I10" s="39"/>
      <c r="J10" s="40"/>
      <c r="K10" s="39"/>
      <c r="L10" s="41"/>
      <c r="M10" s="41"/>
      <c r="N10" s="41"/>
      <c r="O10" s="42"/>
      <c r="P10" s="43"/>
      <c r="Q10" s="44">
        <f>N10*P10</f>
        <v>0</v>
      </c>
      <c r="R10" s="41"/>
      <c r="S10" s="42"/>
      <c r="T10" s="43"/>
      <c r="U10" s="44">
        <f>R10*T10</f>
        <v>0</v>
      </c>
      <c r="V10" s="45"/>
      <c r="W10" s="20">
        <f t="shared" ref="W10:W15" si="0">IF(Q10-Z10&lt;0,0,Q10-Z10)</f>
        <v>0</v>
      </c>
      <c r="X10" s="20">
        <f>IF(Q10-(AI10*IF(OR(AK10="N/R",AL10="სხვა",AL10="",COUNTIF(რეიტინგი!$D$27:$D$63,AK10&amp;AL10)=1),0,1)+AX10*IF(OR(AZ10="N/R",BA10="სხვა",BA10="",COUNTIF(რეიტინგი!$D$27:$D$63,AZ10&amp;BA10)=1),0,1)+BM10*IF(OR(BO10="N/R",BP10="სხვა",BP10="",COUNTIF(რეიტინგი!$D$27:$D$63,BO10&amp;BP10)=1),0,1)+CB10*IF(OR(CD10="N/R",CE10="სხვა",CE10="",COUNTIF(რეიტინგი!$D$27:$D$63,CD10&amp;CE10)=1),0,1)+CQ10*IF(OR(CS10="N/R",CT10="სხვა",CT10="",COUNTIF(რეიტინგი!$D$27:$D$63,CS10&amp;CT10)=1),0,1)+DF10*IF(OR(DH10="N/R",DI10="სხვა",DI10="",COUNTIF(რეიტინგი!$D$27:$D$63,DH10&amp;DI10)=1),0,1)+DU10*IF(OR(DW10="N/R",DX10="სხვა",DX10="",COUNTIF(რეიტინგი!$D$27:$D$63,DW10&amp;DX10)=1),0,1))&lt;0,0,Q10-(AI10*IF(OR(AK10="N/R",AL10="სხვა",AL10="",COUNTIF(რეიტინგი!$D$27:$D$63,AK10&amp;AL10)=1),0,1)+AX10*IF(OR(AZ10="N/R",BA10="სხვა",BA10="",COUNTIF(რეიტინგი!$D$27:$D$63,AZ10&amp;BA10)=1),0,1)+BM10*IF(OR(BO10="N/R",BP10="სხვა",BP10="",COUNTIF(რეიტინგი!$D$27:$D$63,BO10&amp;BP10)=1),0,1)+CB10*IF(OR(CD10="N/R",CE10="სხვა",CE10="",COUNTIF(რეიტინგი!$D$27:$D$63,CD10&amp;CE10)=1),0,1)+CQ10*IF(OR(CS10="N/R",CT10="სხვა",CT10="",COUNTIF(რეიტინგი!$D$27:$D$63,CS10&amp;CT10)=1),0,1)+DF10*IF(OR(DH10="N/R",DI10="სხვა",DI10="",COUNTIF(რეიტინგი!$D$27:$D$63,DH10&amp;DI10)=1),0,1)+DU10*IF(OR(DW10="N/R",DX10="სხვა",DX10="",COUNTIF(რეიტინგი!$D$27:$D$63,DW10&amp;DX10)=1),0,1)))</f>
        <v>0</v>
      </c>
      <c r="Y10" s="21"/>
      <c r="Z10" s="20">
        <f>AI10+AX10+BM10+CB10+CQ10+DF10+DU10</f>
        <v>0</v>
      </c>
      <c r="AA10" s="20">
        <f t="shared" ref="AA10:AA15" si="1">AP10+BE10+BT10+CI10+CX10+DM10+EB10</f>
        <v>0</v>
      </c>
      <c r="AB10" s="38"/>
      <c r="AC10" s="39"/>
      <c r="AD10" s="39"/>
      <c r="AE10" s="36"/>
      <c r="AF10" s="46"/>
      <c r="AG10" s="47"/>
      <c r="AH10" s="48"/>
      <c r="AI10" s="46">
        <f>AF10*AH10</f>
        <v>0</v>
      </c>
      <c r="AJ10" s="47"/>
      <c r="AK10" s="40" t="str">
        <f t="shared" ref="AK10:AK15" si="2">IF(OR(AL10="სხვა",AND(AC10&lt;&gt;"",AL10="")),"N/R"," ")</f>
        <v xml:space="preserve"> </v>
      </c>
      <c r="AL10" s="47"/>
      <c r="AM10" s="46"/>
      <c r="AN10" s="47"/>
      <c r="AO10" s="48"/>
      <c r="AP10" s="46">
        <f>AM10*AO10</f>
        <v>0</v>
      </c>
      <c r="AQ10" s="82"/>
      <c r="AR10" s="71"/>
      <c r="AS10" s="39"/>
      <c r="AT10" s="36"/>
      <c r="AU10" s="46"/>
      <c r="AV10" s="47"/>
      <c r="AW10" s="48"/>
      <c r="AX10" s="46">
        <f>AU10*AW10</f>
        <v>0</v>
      </c>
      <c r="AY10" s="47"/>
      <c r="AZ10" s="40" t="str">
        <f t="shared" ref="AZ10:AZ15" si="3">IF(OR(BA10="სხვა",AND(AR10&lt;&gt;"",BA10="")),"N/R"," ")</f>
        <v xml:space="preserve"> </v>
      </c>
      <c r="BA10" s="47"/>
      <c r="BB10" s="46"/>
      <c r="BC10" s="47"/>
      <c r="BD10" s="48"/>
      <c r="BE10" s="46">
        <f>BB10*BD10</f>
        <v>0</v>
      </c>
      <c r="BF10" s="38"/>
      <c r="BG10" s="39"/>
      <c r="BH10" s="39"/>
      <c r="BI10" s="36"/>
      <c r="BJ10" s="46"/>
      <c r="BK10" s="47"/>
      <c r="BL10" s="48"/>
      <c r="BM10" s="46">
        <f>BJ10*BL10</f>
        <v>0</v>
      </c>
      <c r="BN10" s="47"/>
      <c r="BO10" s="40" t="str">
        <f t="shared" ref="BO10:BO15" si="4">IF(OR(BP10="სხვა",AND(BG10&lt;&gt;"",BP10="")),"N/R"," ")</f>
        <v xml:space="preserve"> </v>
      </c>
      <c r="BP10" s="47"/>
      <c r="BQ10" s="46"/>
      <c r="BR10" s="47"/>
      <c r="BS10" s="48"/>
      <c r="BT10" s="46">
        <f>BQ10*BS10</f>
        <v>0</v>
      </c>
      <c r="BU10" s="38"/>
      <c r="BV10" s="39"/>
      <c r="BW10" s="39"/>
      <c r="BX10" s="36"/>
      <c r="BY10" s="46"/>
      <c r="BZ10" s="47"/>
      <c r="CA10" s="48"/>
      <c r="CB10" s="46">
        <f>BY10*CA10</f>
        <v>0</v>
      </c>
      <c r="CC10" s="47"/>
      <c r="CD10" s="40" t="str">
        <f t="shared" ref="CD10:CD15" si="5">IF(OR(CE10="სხვა",AND(BV10&lt;&gt;"",CE10="")),"N/R"," ")</f>
        <v xml:space="preserve"> </v>
      </c>
      <c r="CE10" s="47"/>
      <c r="CF10" s="46"/>
      <c r="CG10" s="47"/>
      <c r="CH10" s="48"/>
      <c r="CI10" s="46">
        <f>CF10*CH10</f>
        <v>0</v>
      </c>
      <c r="CJ10" s="38"/>
      <c r="CK10" s="39"/>
      <c r="CL10" s="39"/>
      <c r="CM10" s="36"/>
      <c r="CN10" s="46"/>
      <c r="CO10" s="47"/>
      <c r="CP10" s="48"/>
      <c r="CQ10" s="46">
        <f>CN10*CP10</f>
        <v>0</v>
      </c>
      <c r="CR10" s="47"/>
      <c r="CS10" s="40" t="str">
        <f t="shared" ref="CS10:CS15" si="6">IF(OR(CT10="სხვა",AND(CK10&lt;&gt;"",CT10="")),"N/R"," ")</f>
        <v xml:space="preserve"> </v>
      </c>
      <c r="CT10" s="47"/>
      <c r="CU10" s="46"/>
      <c r="CV10" s="47"/>
      <c r="CW10" s="48"/>
      <c r="CX10" s="46">
        <f>CU10*CW10</f>
        <v>0</v>
      </c>
      <c r="CY10" s="38"/>
      <c r="CZ10" s="39"/>
      <c r="DA10" s="39"/>
      <c r="DB10" s="36"/>
      <c r="DC10" s="46"/>
      <c r="DD10" s="47"/>
      <c r="DE10" s="48"/>
      <c r="DF10" s="46">
        <f>DC10*DE10</f>
        <v>0</v>
      </c>
      <c r="DG10" s="47"/>
      <c r="DH10" s="40" t="str">
        <f t="shared" ref="DH10:DH15" si="7">IF(OR(DI10="სხვა",AND(CZ10&lt;&gt;"",DI10="")),"N/R"," ")</f>
        <v xml:space="preserve"> </v>
      </c>
      <c r="DI10" s="47"/>
      <c r="DJ10" s="46"/>
      <c r="DK10" s="47"/>
      <c r="DL10" s="48"/>
      <c r="DM10" s="46">
        <f>DJ10*DL10</f>
        <v>0</v>
      </c>
      <c r="DN10" s="73"/>
      <c r="DO10" s="71"/>
      <c r="DP10" s="39"/>
      <c r="DQ10" s="36"/>
      <c r="DR10" s="46"/>
      <c r="DS10" s="47"/>
      <c r="DT10" s="48"/>
      <c r="DU10" s="46">
        <f>DR10*DT10</f>
        <v>0</v>
      </c>
      <c r="DV10" s="47"/>
      <c r="DW10" s="40" t="str">
        <f t="shared" ref="DW10:DW15" si="8">IF(OR(DX10="სხვა",AND(DO10&lt;&gt;"",DX10="")),"N/R"," ")</f>
        <v xml:space="preserve"> </v>
      </c>
      <c r="DX10" s="47"/>
      <c r="DY10" s="46"/>
      <c r="DZ10" s="47"/>
      <c r="EA10" s="48"/>
      <c r="EB10" s="49">
        <f>DY10*EA10</f>
        <v>0</v>
      </c>
    </row>
    <row r="11" spans="1:133" x14ac:dyDescent="0.25">
      <c r="A11" s="35">
        <v>2</v>
      </c>
      <c r="B11" s="36"/>
      <c r="C11" s="36"/>
      <c r="D11" s="37"/>
      <c r="E11" s="37"/>
      <c r="F11" s="38"/>
      <c r="G11" s="39"/>
      <c r="H11" s="39"/>
      <c r="I11" s="39"/>
      <c r="J11" s="40"/>
      <c r="K11" s="39"/>
      <c r="L11" s="41"/>
      <c r="M11" s="41"/>
      <c r="N11" s="41"/>
      <c r="O11" s="42"/>
      <c r="P11" s="43"/>
      <c r="Q11" s="44">
        <f t="shared" ref="Q11:Q15" si="9">N11*P11</f>
        <v>0</v>
      </c>
      <c r="R11" s="41"/>
      <c r="S11" s="42"/>
      <c r="T11" s="43"/>
      <c r="U11" s="44">
        <f t="shared" ref="U11:U15" si="10">R11*T11</f>
        <v>0</v>
      </c>
      <c r="V11" s="45"/>
      <c r="W11" s="20">
        <f t="shared" si="0"/>
        <v>0</v>
      </c>
      <c r="X11" s="20">
        <f>IF(Q11-(AI11*IF(OR(AK11="N/R",AL11="სხვა",AL11="",COUNTIF(რეიტინგი!$D$27:$D$63,AK11&amp;AL11)=1),0,1)+AX11*IF(OR(AZ11="N/R",BA11="სხვა",BA11="",COUNTIF(რეიტინგი!$D$27:$D$63,AZ11&amp;BA11)=1),0,1)+BM11*IF(OR(BO11="N/R",BP11="სხვა",BP11="",COUNTIF(რეიტინგი!$D$27:$D$63,BO11&amp;BP11)=1),0,1)+CB11*IF(OR(CD11="N/R",CE11="სხვა",CE11="",COUNTIF(რეიტინგი!$D$27:$D$63,CD11&amp;CE11)=1),0,1)+CQ11*IF(OR(CS11="N/R",CT11="სხვა",CT11="",COUNTIF(რეიტინგი!$D$27:$D$63,CS11&amp;CT11)=1),0,1)+DF11*IF(OR(DH11="N/R",DI11="სხვა",DI11="",COUNTIF(რეიტინგი!$D$27:$D$63,DH11&amp;DI11)=1),0,1)+DU11*IF(OR(DW11="N/R",DX11="სხვა",DX11="",COUNTIF(რეიტინგი!$D$27:$D$63,DW11&amp;DX11)=1),0,1))&lt;0,0,Q11-(AI11*IF(OR(AK11="N/R",AL11="სხვა",AL11="",COUNTIF(რეიტინგი!$D$27:$D$63,AK11&amp;AL11)=1),0,1)+AX11*IF(OR(AZ11="N/R",BA11="სხვა",BA11="",COUNTIF(რეიტინგი!$D$27:$D$63,AZ11&amp;BA11)=1),0,1)+BM11*IF(OR(BO11="N/R",BP11="სხვა",BP11="",COUNTIF(რეიტინგი!$D$27:$D$63,BO11&amp;BP11)=1),0,1)+CB11*IF(OR(CD11="N/R",CE11="სხვა",CE11="",COUNTIF(რეიტინგი!$D$27:$D$63,CD11&amp;CE11)=1),0,1)+CQ11*IF(OR(CS11="N/R",CT11="სხვა",CT11="",COUNTIF(რეიტინგი!$D$27:$D$63,CS11&amp;CT11)=1),0,1)+DF11*IF(OR(DH11="N/R",DI11="სხვა",DI11="",COUNTIF(რეიტინგი!$D$27:$D$63,DH11&amp;DI11)=1),0,1)+DU11*IF(OR(DW11="N/R",DX11="სხვა",DX11="",COUNTIF(რეიტინგი!$D$27:$D$63,DW11&amp;DX11)=1),0,1)))</f>
        <v>0</v>
      </c>
      <c r="Y11" s="21"/>
      <c r="Z11" s="20">
        <f t="shared" ref="Z11:Z15" si="11">AI11+AX11+BM11+CB11+CQ11+DF11+DU11</f>
        <v>0</v>
      </c>
      <c r="AA11" s="20">
        <f t="shared" si="1"/>
        <v>0</v>
      </c>
      <c r="AB11" s="38"/>
      <c r="AC11" s="39"/>
      <c r="AD11" s="39"/>
      <c r="AE11" s="36"/>
      <c r="AF11" s="46"/>
      <c r="AG11" s="47"/>
      <c r="AH11" s="48"/>
      <c r="AI11" s="46">
        <f t="shared" ref="AI11:AI15" si="12">AF11*AH11</f>
        <v>0</v>
      </c>
      <c r="AJ11" s="47"/>
      <c r="AK11" s="40" t="str">
        <f t="shared" si="2"/>
        <v xml:space="preserve"> </v>
      </c>
      <c r="AL11" s="47"/>
      <c r="AM11" s="46"/>
      <c r="AN11" s="47"/>
      <c r="AO11" s="48"/>
      <c r="AP11" s="46">
        <f t="shared" ref="AP11:AP12" si="13">AM11*AO11</f>
        <v>0</v>
      </c>
      <c r="AQ11" s="82"/>
      <c r="AR11" s="71"/>
      <c r="AS11" s="39"/>
      <c r="AT11" s="36"/>
      <c r="AU11" s="46"/>
      <c r="AV11" s="47"/>
      <c r="AW11" s="48"/>
      <c r="AX11" s="46">
        <f t="shared" ref="AX11:AX15" si="14">AU11*AW11</f>
        <v>0</v>
      </c>
      <c r="AY11" s="47"/>
      <c r="AZ11" s="40" t="str">
        <f t="shared" si="3"/>
        <v xml:space="preserve"> </v>
      </c>
      <c r="BA11" s="47"/>
      <c r="BB11" s="46"/>
      <c r="BC11" s="47"/>
      <c r="BD11" s="48"/>
      <c r="BE11" s="46">
        <f t="shared" ref="BE11:BE12" si="15">BB11*BD11</f>
        <v>0</v>
      </c>
      <c r="BF11" s="38"/>
      <c r="BG11" s="39"/>
      <c r="BH11" s="39"/>
      <c r="BI11" s="36"/>
      <c r="BJ11" s="46"/>
      <c r="BK11" s="47"/>
      <c r="BL11" s="48"/>
      <c r="BM11" s="46">
        <f t="shared" ref="BM11:BM15" si="16">BJ11*BL11</f>
        <v>0</v>
      </c>
      <c r="BN11" s="47"/>
      <c r="BO11" s="40" t="str">
        <f t="shared" si="4"/>
        <v xml:space="preserve"> </v>
      </c>
      <c r="BP11" s="47"/>
      <c r="BQ11" s="46"/>
      <c r="BR11" s="47"/>
      <c r="BS11" s="48"/>
      <c r="BT11" s="46">
        <f t="shared" ref="BT11:BT12" si="17">BQ11*BS11</f>
        <v>0</v>
      </c>
      <c r="BU11" s="38"/>
      <c r="BV11" s="39"/>
      <c r="BW11" s="39"/>
      <c r="BX11" s="36"/>
      <c r="BY11" s="46"/>
      <c r="BZ11" s="47"/>
      <c r="CA11" s="48"/>
      <c r="CB11" s="46">
        <f t="shared" ref="CB11:CB15" si="18">BY11*CA11</f>
        <v>0</v>
      </c>
      <c r="CC11" s="47"/>
      <c r="CD11" s="40" t="str">
        <f t="shared" si="5"/>
        <v xml:space="preserve"> </v>
      </c>
      <c r="CE11" s="47"/>
      <c r="CF11" s="46"/>
      <c r="CG11" s="47"/>
      <c r="CH11" s="48"/>
      <c r="CI11" s="46">
        <f t="shared" ref="CI11:CI12" si="19">CF11*CH11</f>
        <v>0</v>
      </c>
      <c r="CJ11" s="38"/>
      <c r="CK11" s="39"/>
      <c r="CL11" s="39"/>
      <c r="CM11" s="36"/>
      <c r="CN11" s="46"/>
      <c r="CO11" s="47"/>
      <c r="CP11" s="48"/>
      <c r="CQ11" s="46">
        <f t="shared" ref="CQ11:CQ15" si="20">CN11*CP11</f>
        <v>0</v>
      </c>
      <c r="CR11" s="47"/>
      <c r="CS11" s="40" t="str">
        <f t="shared" si="6"/>
        <v xml:space="preserve"> </v>
      </c>
      <c r="CT11" s="47"/>
      <c r="CU11" s="46"/>
      <c r="CV11" s="47"/>
      <c r="CW11" s="48"/>
      <c r="CX11" s="46">
        <f t="shared" ref="CX11:CX12" si="21">CU11*CW11</f>
        <v>0</v>
      </c>
      <c r="CY11" s="38"/>
      <c r="CZ11" s="39"/>
      <c r="DA11" s="39"/>
      <c r="DB11" s="36"/>
      <c r="DC11" s="46"/>
      <c r="DD11" s="47"/>
      <c r="DE11" s="48"/>
      <c r="DF11" s="46">
        <f t="shared" ref="DF11:DF15" si="22">DC11*DE11</f>
        <v>0</v>
      </c>
      <c r="DG11" s="47"/>
      <c r="DH11" s="40" t="str">
        <f t="shared" si="7"/>
        <v xml:space="preserve"> </v>
      </c>
      <c r="DI11" s="47"/>
      <c r="DJ11" s="46"/>
      <c r="DK11" s="47"/>
      <c r="DL11" s="48"/>
      <c r="DM11" s="46">
        <f t="shared" ref="DM11:DM12" si="23">DJ11*DL11</f>
        <v>0</v>
      </c>
      <c r="DN11" s="73"/>
      <c r="DO11" s="71"/>
      <c r="DP11" s="39"/>
      <c r="DQ11" s="36"/>
      <c r="DR11" s="46"/>
      <c r="DS11" s="47"/>
      <c r="DT11" s="48"/>
      <c r="DU11" s="46">
        <f t="shared" ref="DU11:DU15" si="24">DR11*DT11</f>
        <v>0</v>
      </c>
      <c r="DV11" s="47"/>
      <c r="DW11" s="40" t="str">
        <f t="shared" si="8"/>
        <v xml:space="preserve"> </v>
      </c>
      <c r="DX11" s="47"/>
      <c r="DY11" s="46"/>
      <c r="DZ11" s="47"/>
      <c r="EA11" s="48"/>
      <c r="EB11" s="49">
        <f t="shared" ref="EB11:EB12" si="25">DY11*EA11</f>
        <v>0</v>
      </c>
    </row>
    <row r="12" spans="1:133" x14ac:dyDescent="0.25">
      <c r="A12" s="35">
        <v>3</v>
      </c>
      <c r="B12" s="50"/>
      <c r="C12" s="50"/>
      <c r="D12" s="51"/>
      <c r="E12" s="51"/>
      <c r="F12" s="38"/>
      <c r="G12" s="39"/>
      <c r="H12" s="39"/>
      <c r="I12" s="52"/>
      <c r="J12" s="53"/>
      <c r="K12" s="39"/>
      <c r="L12" s="54"/>
      <c r="M12" s="54"/>
      <c r="N12" s="54"/>
      <c r="O12" s="55"/>
      <c r="P12" s="56"/>
      <c r="Q12" s="44">
        <f t="shared" si="9"/>
        <v>0</v>
      </c>
      <c r="R12" s="54"/>
      <c r="S12" s="55"/>
      <c r="T12" s="56"/>
      <c r="U12" s="44">
        <f t="shared" si="10"/>
        <v>0</v>
      </c>
      <c r="V12" s="45"/>
      <c r="W12" s="20">
        <f t="shared" si="0"/>
        <v>0</v>
      </c>
      <c r="X12" s="20">
        <f>IF(Q12-(AI12*IF(OR(AK12="N/R",AL12="სხვა",AL12="",COUNTIF(რეიტინგი!$D$27:$D$63,AK12&amp;AL12)=1),0,1)+AX12*IF(OR(AZ12="N/R",BA12="სხვა",BA12="",COUNTIF(რეიტინგი!$D$27:$D$63,AZ12&amp;BA12)=1),0,1)+BM12*IF(OR(BO12="N/R",BP12="სხვა",BP12="",COUNTIF(რეიტინგი!$D$27:$D$63,BO12&amp;BP12)=1),0,1)+CB12*IF(OR(CD12="N/R",CE12="სხვა",CE12="",COUNTIF(რეიტინგი!$D$27:$D$63,CD12&amp;CE12)=1),0,1)+CQ12*IF(OR(CS12="N/R",CT12="სხვა",CT12="",COUNTIF(რეიტინგი!$D$27:$D$63,CS12&amp;CT12)=1),0,1)+DF12*IF(OR(DH12="N/R",DI12="სხვა",DI12="",COUNTIF(რეიტინგი!$D$27:$D$63,DH12&amp;DI12)=1),0,1)+DU12*IF(OR(DW12="N/R",DX12="სხვა",DX12="",COUNTIF(რეიტინგი!$D$27:$D$63,DW12&amp;DX12)=1),0,1))&lt;0,0,Q12-(AI12*IF(OR(AK12="N/R",AL12="სხვა",AL12="",COUNTIF(რეიტინგი!$D$27:$D$63,AK12&amp;AL12)=1),0,1)+AX12*IF(OR(AZ12="N/R",BA12="სხვა",BA12="",COUNTIF(რეიტინგი!$D$27:$D$63,AZ12&amp;BA12)=1),0,1)+BM12*IF(OR(BO12="N/R",BP12="სხვა",BP12="",COUNTIF(რეიტინგი!$D$27:$D$63,BO12&amp;BP12)=1),0,1)+CB12*IF(OR(CD12="N/R",CE12="სხვა",CE12="",COUNTIF(რეიტინგი!$D$27:$D$63,CD12&amp;CE12)=1),0,1)+CQ12*IF(OR(CS12="N/R",CT12="სხვა",CT12="",COUNTIF(რეიტინგი!$D$27:$D$63,CS12&amp;CT12)=1),0,1)+DF12*IF(OR(DH12="N/R",DI12="სხვა",DI12="",COUNTIF(რეიტინგი!$D$27:$D$63,DH12&amp;DI12)=1),0,1)+DU12*IF(OR(DW12="N/R",DX12="სხვა",DX12="",COUNTIF(რეიტინგი!$D$27:$D$63,DW12&amp;DX12)=1),0,1)))</f>
        <v>0</v>
      </c>
      <c r="Y12" s="21"/>
      <c r="Z12" s="20">
        <f t="shared" si="11"/>
        <v>0</v>
      </c>
      <c r="AA12" s="20">
        <f t="shared" si="1"/>
        <v>0</v>
      </c>
      <c r="AB12" s="38"/>
      <c r="AC12" s="39"/>
      <c r="AD12" s="39"/>
      <c r="AE12" s="36"/>
      <c r="AF12" s="46"/>
      <c r="AG12" s="47"/>
      <c r="AH12" s="48"/>
      <c r="AI12" s="46">
        <f t="shared" si="12"/>
        <v>0</v>
      </c>
      <c r="AJ12" s="47"/>
      <c r="AK12" s="40" t="str">
        <f t="shared" si="2"/>
        <v xml:space="preserve"> </v>
      </c>
      <c r="AL12" s="47"/>
      <c r="AM12" s="46"/>
      <c r="AN12" s="47"/>
      <c r="AO12" s="48"/>
      <c r="AP12" s="46">
        <f t="shared" si="13"/>
        <v>0</v>
      </c>
      <c r="AQ12" s="82"/>
      <c r="AR12" s="71"/>
      <c r="AS12" s="39"/>
      <c r="AT12" s="36"/>
      <c r="AU12" s="46"/>
      <c r="AV12" s="47"/>
      <c r="AW12" s="48"/>
      <c r="AX12" s="46">
        <f t="shared" si="14"/>
        <v>0</v>
      </c>
      <c r="AY12" s="47"/>
      <c r="AZ12" s="40" t="str">
        <f t="shared" si="3"/>
        <v xml:space="preserve"> </v>
      </c>
      <c r="BA12" s="47"/>
      <c r="BB12" s="46"/>
      <c r="BC12" s="47"/>
      <c r="BD12" s="48"/>
      <c r="BE12" s="46">
        <f t="shared" si="15"/>
        <v>0</v>
      </c>
      <c r="BF12" s="38"/>
      <c r="BG12" s="39"/>
      <c r="BH12" s="39"/>
      <c r="BI12" s="36"/>
      <c r="BJ12" s="46"/>
      <c r="BK12" s="47"/>
      <c r="BL12" s="48"/>
      <c r="BM12" s="46">
        <f t="shared" si="16"/>
        <v>0</v>
      </c>
      <c r="BN12" s="47"/>
      <c r="BO12" s="40" t="str">
        <f t="shared" si="4"/>
        <v xml:space="preserve"> </v>
      </c>
      <c r="BP12" s="47"/>
      <c r="BQ12" s="46"/>
      <c r="BR12" s="47"/>
      <c r="BS12" s="48"/>
      <c r="BT12" s="46">
        <f t="shared" si="17"/>
        <v>0</v>
      </c>
      <c r="BU12" s="38"/>
      <c r="BV12" s="39"/>
      <c r="BW12" s="39"/>
      <c r="BX12" s="36"/>
      <c r="BY12" s="46"/>
      <c r="BZ12" s="47"/>
      <c r="CA12" s="48"/>
      <c r="CB12" s="46">
        <f t="shared" si="18"/>
        <v>0</v>
      </c>
      <c r="CC12" s="47"/>
      <c r="CD12" s="40" t="str">
        <f t="shared" si="5"/>
        <v xml:space="preserve"> </v>
      </c>
      <c r="CE12" s="47"/>
      <c r="CF12" s="46"/>
      <c r="CG12" s="47"/>
      <c r="CH12" s="48"/>
      <c r="CI12" s="46">
        <f t="shared" si="19"/>
        <v>0</v>
      </c>
      <c r="CJ12" s="38"/>
      <c r="CK12" s="39"/>
      <c r="CL12" s="39"/>
      <c r="CM12" s="36"/>
      <c r="CN12" s="46"/>
      <c r="CO12" s="47"/>
      <c r="CP12" s="48"/>
      <c r="CQ12" s="46">
        <f t="shared" si="20"/>
        <v>0</v>
      </c>
      <c r="CR12" s="47"/>
      <c r="CS12" s="40" t="str">
        <f t="shared" si="6"/>
        <v xml:space="preserve"> </v>
      </c>
      <c r="CT12" s="47"/>
      <c r="CU12" s="46"/>
      <c r="CV12" s="47"/>
      <c r="CW12" s="48"/>
      <c r="CX12" s="46">
        <f t="shared" si="21"/>
        <v>0</v>
      </c>
      <c r="CY12" s="38"/>
      <c r="CZ12" s="39"/>
      <c r="DA12" s="39"/>
      <c r="DB12" s="36"/>
      <c r="DC12" s="46"/>
      <c r="DD12" s="47"/>
      <c r="DE12" s="48"/>
      <c r="DF12" s="46">
        <f t="shared" si="22"/>
        <v>0</v>
      </c>
      <c r="DG12" s="47"/>
      <c r="DH12" s="40" t="str">
        <f t="shared" si="7"/>
        <v xml:space="preserve"> </v>
      </c>
      <c r="DI12" s="47"/>
      <c r="DJ12" s="46"/>
      <c r="DK12" s="47"/>
      <c r="DL12" s="48"/>
      <c r="DM12" s="46">
        <f t="shared" si="23"/>
        <v>0</v>
      </c>
      <c r="DN12" s="73"/>
      <c r="DO12" s="71"/>
      <c r="DP12" s="39"/>
      <c r="DQ12" s="36"/>
      <c r="DR12" s="46"/>
      <c r="DS12" s="47"/>
      <c r="DT12" s="48"/>
      <c r="DU12" s="46">
        <f t="shared" si="24"/>
        <v>0</v>
      </c>
      <c r="DV12" s="47"/>
      <c r="DW12" s="40" t="str">
        <f t="shared" si="8"/>
        <v xml:space="preserve"> </v>
      </c>
      <c r="DX12" s="47"/>
      <c r="DY12" s="46"/>
      <c r="DZ12" s="47"/>
      <c r="EA12" s="48"/>
      <c r="EB12" s="49">
        <f t="shared" si="25"/>
        <v>0</v>
      </c>
    </row>
    <row r="13" spans="1:133" x14ac:dyDescent="0.25">
      <c r="A13" s="35">
        <v>4</v>
      </c>
      <c r="B13" s="50"/>
      <c r="C13" s="50"/>
      <c r="D13" s="51"/>
      <c r="E13" s="51"/>
      <c r="F13" s="38"/>
      <c r="G13" s="52"/>
      <c r="H13" s="39"/>
      <c r="I13" s="52"/>
      <c r="J13" s="53"/>
      <c r="K13" s="39"/>
      <c r="L13" s="54"/>
      <c r="M13" s="54"/>
      <c r="N13" s="54"/>
      <c r="O13" s="55"/>
      <c r="P13" s="56"/>
      <c r="Q13" s="44">
        <f t="shared" si="9"/>
        <v>0</v>
      </c>
      <c r="R13" s="54"/>
      <c r="S13" s="55"/>
      <c r="T13" s="56"/>
      <c r="U13" s="44">
        <f t="shared" si="10"/>
        <v>0</v>
      </c>
      <c r="V13" s="45"/>
      <c r="W13" s="20">
        <f t="shared" si="0"/>
        <v>0</v>
      </c>
      <c r="X13" s="20">
        <f>IF(Q13-(AI13*IF(OR(AK13="N/R",AL13="სხვა",AL13="",COUNTIF(რეიტინგი!$D$27:$D$63,AK13&amp;AL13)=1),0,1)+AX13*IF(OR(AZ13="N/R",BA13="სხვა",BA13="",COUNTIF(რეიტინგი!$D$27:$D$63,AZ13&amp;BA13)=1),0,1)+BM13*IF(OR(BO13="N/R",BP13="სხვა",BP13="",COUNTIF(რეიტინგი!$D$27:$D$63,BO13&amp;BP13)=1),0,1)+CB13*IF(OR(CD13="N/R",CE13="სხვა",CE13="",COUNTIF(რეიტინგი!$D$27:$D$63,CD13&amp;CE13)=1),0,1)+CQ13*IF(OR(CS13="N/R",CT13="სხვა",CT13="",COUNTIF(რეიტინგი!$D$27:$D$63,CS13&amp;CT13)=1),0,1)+DF13*IF(OR(DH13="N/R",DI13="სხვა",DI13="",COUNTIF(რეიტინგი!$D$27:$D$63,DH13&amp;DI13)=1),0,1)+DU13*IF(OR(DW13="N/R",DX13="სხვა",DX13="",COUNTIF(რეიტინგი!$D$27:$D$63,DW13&amp;DX13)=1),0,1))&lt;0,0,Q13-(AI13*IF(OR(AK13="N/R",AL13="სხვა",AL13="",COUNTIF(რეიტინგი!$D$27:$D$63,AK13&amp;AL13)=1),0,1)+AX13*IF(OR(AZ13="N/R",BA13="სხვა",BA13="",COUNTIF(რეიტინგი!$D$27:$D$63,AZ13&amp;BA13)=1),0,1)+BM13*IF(OR(BO13="N/R",BP13="სხვა",BP13="",COUNTIF(რეიტინგი!$D$27:$D$63,BO13&amp;BP13)=1),0,1)+CB13*IF(OR(CD13="N/R",CE13="სხვა",CE13="",COUNTIF(რეიტინგი!$D$27:$D$63,CD13&amp;CE13)=1),0,1)+CQ13*IF(OR(CS13="N/R",CT13="სხვა",CT13="",COUNTIF(რეიტინგი!$D$27:$D$63,CS13&amp;CT13)=1),0,1)+DF13*IF(OR(DH13="N/R",DI13="სხვა",DI13="",COUNTIF(რეიტინგი!$D$27:$D$63,DH13&amp;DI13)=1),0,1)+DU13*IF(OR(DW13="N/R",DX13="სხვა",DX13="",COUNTIF(რეიტინგი!$D$27:$D$63,DW13&amp;DX13)=1),0,1)))</f>
        <v>0</v>
      </c>
      <c r="Y13" s="21"/>
      <c r="Z13" s="20">
        <f t="shared" si="11"/>
        <v>0</v>
      </c>
      <c r="AA13" s="20">
        <f t="shared" si="1"/>
        <v>0</v>
      </c>
      <c r="AB13" s="38"/>
      <c r="AC13" s="39"/>
      <c r="AD13" s="39"/>
      <c r="AE13" s="36"/>
      <c r="AF13" s="46"/>
      <c r="AG13" s="47"/>
      <c r="AH13" s="48"/>
      <c r="AI13" s="46">
        <f t="shared" si="12"/>
        <v>0</v>
      </c>
      <c r="AJ13" s="47"/>
      <c r="AK13" s="40" t="str">
        <f t="shared" si="2"/>
        <v xml:space="preserve"> </v>
      </c>
      <c r="AL13" s="47"/>
      <c r="AM13" s="46"/>
      <c r="AN13" s="47"/>
      <c r="AO13" s="48"/>
      <c r="AP13" s="46">
        <f>AM13*AO13</f>
        <v>0</v>
      </c>
      <c r="AQ13" s="82"/>
      <c r="AR13" s="71"/>
      <c r="AS13" s="39"/>
      <c r="AT13" s="36"/>
      <c r="AU13" s="46"/>
      <c r="AV13" s="47"/>
      <c r="AW13" s="48"/>
      <c r="AX13" s="46">
        <f t="shared" si="14"/>
        <v>0</v>
      </c>
      <c r="AY13" s="47"/>
      <c r="AZ13" s="40" t="str">
        <f t="shared" si="3"/>
        <v xml:space="preserve"> </v>
      </c>
      <c r="BA13" s="47"/>
      <c r="BB13" s="46"/>
      <c r="BC13" s="47"/>
      <c r="BD13" s="48"/>
      <c r="BE13" s="46">
        <f>BB13*BD13</f>
        <v>0</v>
      </c>
      <c r="BF13" s="38"/>
      <c r="BG13" s="39"/>
      <c r="BH13" s="39"/>
      <c r="BI13" s="36"/>
      <c r="BJ13" s="46"/>
      <c r="BK13" s="47"/>
      <c r="BL13" s="48"/>
      <c r="BM13" s="46">
        <f t="shared" si="16"/>
        <v>0</v>
      </c>
      <c r="BN13" s="47"/>
      <c r="BO13" s="40" t="str">
        <f t="shared" si="4"/>
        <v xml:space="preserve"> </v>
      </c>
      <c r="BP13" s="47"/>
      <c r="BQ13" s="46"/>
      <c r="BR13" s="47"/>
      <c r="BS13" s="48"/>
      <c r="BT13" s="46">
        <f>BQ13*BS13</f>
        <v>0</v>
      </c>
      <c r="BU13" s="38"/>
      <c r="BV13" s="39"/>
      <c r="BW13" s="39"/>
      <c r="BX13" s="36"/>
      <c r="BY13" s="46"/>
      <c r="BZ13" s="47"/>
      <c r="CA13" s="48"/>
      <c r="CB13" s="46">
        <f t="shared" si="18"/>
        <v>0</v>
      </c>
      <c r="CC13" s="47"/>
      <c r="CD13" s="40" t="str">
        <f t="shared" si="5"/>
        <v xml:space="preserve"> </v>
      </c>
      <c r="CE13" s="47"/>
      <c r="CF13" s="46"/>
      <c r="CG13" s="47"/>
      <c r="CH13" s="48"/>
      <c r="CI13" s="46">
        <f>CF13*CH13</f>
        <v>0</v>
      </c>
      <c r="CJ13" s="38"/>
      <c r="CK13" s="39"/>
      <c r="CL13" s="39"/>
      <c r="CM13" s="36"/>
      <c r="CN13" s="46"/>
      <c r="CO13" s="47"/>
      <c r="CP13" s="48"/>
      <c r="CQ13" s="46">
        <f t="shared" si="20"/>
        <v>0</v>
      </c>
      <c r="CR13" s="47"/>
      <c r="CS13" s="40" t="str">
        <f t="shared" si="6"/>
        <v xml:space="preserve"> </v>
      </c>
      <c r="CT13" s="47"/>
      <c r="CU13" s="46"/>
      <c r="CV13" s="47"/>
      <c r="CW13" s="48"/>
      <c r="CX13" s="46">
        <f>CU13*CW13</f>
        <v>0</v>
      </c>
      <c r="CY13" s="38"/>
      <c r="CZ13" s="39"/>
      <c r="DA13" s="39"/>
      <c r="DB13" s="36"/>
      <c r="DC13" s="46"/>
      <c r="DD13" s="47"/>
      <c r="DE13" s="48"/>
      <c r="DF13" s="46">
        <f t="shared" si="22"/>
        <v>0</v>
      </c>
      <c r="DG13" s="47"/>
      <c r="DH13" s="40" t="str">
        <f t="shared" si="7"/>
        <v xml:space="preserve"> </v>
      </c>
      <c r="DI13" s="47"/>
      <c r="DJ13" s="46"/>
      <c r="DK13" s="47"/>
      <c r="DL13" s="48"/>
      <c r="DM13" s="46">
        <f>DJ13*DL13</f>
        <v>0</v>
      </c>
      <c r="DN13" s="73"/>
      <c r="DO13" s="71"/>
      <c r="DP13" s="39"/>
      <c r="DQ13" s="36"/>
      <c r="DR13" s="46"/>
      <c r="DS13" s="47"/>
      <c r="DT13" s="48"/>
      <c r="DU13" s="46">
        <f t="shared" si="24"/>
        <v>0</v>
      </c>
      <c r="DV13" s="47"/>
      <c r="DW13" s="40" t="str">
        <f t="shared" si="8"/>
        <v xml:space="preserve"> </v>
      </c>
      <c r="DX13" s="47"/>
      <c r="DY13" s="46"/>
      <c r="DZ13" s="47"/>
      <c r="EA13" s="48"/>
      <c r="EB13" s="49">
        <f>DY13*EA13</f>
        <v>0</v>
      </c>
    </row>
    <row r="14" spans="1:133" x14ac:dyDescent="0.25">
      <c r="A14" s="35">
        <v>5</v>
      </c>
      <c r="B14" s="50"/>
      <c r="C14" s="50"/>
      <c r="D14" s="51"/>
      <c r="E14" s="51"/>
      <c r="F14" s="38"/>
      <c r="G14" s="52"/>
      <c r="H14" s="39"/>
      <c r="I14" s="52"/>
      <c r="J14" s="53"/>
      <c r="K14" s="39"/>
      <c r="L14" s="54"/>
      <c r="M14" s="54"/>
      <c r="N14" s="54"/>
      <c r="O14" s="55"/>
      <c r="P14" s="56"/>
      <c r="Q14" s="44">
        <f t="shared" si="9"/>
        <v>0</v>
      </c>
      <c r="R14" s="54"/>
      <c r="S14" s="55"/>
      <c r="T14" s="56"/>
      <c r="U14" s="44">
        <f t="shared" si="10"/>
        <v>0</v>
      </c>
      <c r="V14" s="45"/>
      <c r="W14" s="20">
        <f t="shared" si="0"/>
        <v>0</v>
      </c>
      <c r="X14" s="20">
        <f>IF(Q14-(AI14*IF(OR(AK14="N/R",AL14="სხვა",AL14="",COUNTIF(რეიტინგი!$D$27:$D$63,AK14&amp;AL14)=1),0,1)+AX14*IF(OR(AZ14="N/R",BA14="სხვა",BA14="",COUNTIF(რეიტინგი!$D$27:$D$63,AZ14&amp;BA14)=1),0,1)+BM14*IF(OR(BO14="N/R",BP14="სხვა",BP14="",COUNTIF(რეიტინგი!$D$27:$D$63,BO14&amp;BP14)=1),0,1)+CB14*IF(OR(CD14="N/R",CE14="სხვა",CE14="",COUNTIF(რეიტინგი!$D$27:$D$63,CD14&amp;CE14)=1),0,1)+CQ14*IF(OR(CS14="N/R",CT14="სხვა",CT14="",COUNTIF(რეიტინგი!$D$27:$D$63,CS14&amp;CT14)=1),0,1)+DF14*IF(OR(DH14="N/R",DI14="სხვა",DI14="",COUNTIF(რეიტინგი!$D$27:$D$63,DH14&amp;DI14)=1),0,1)+DU14*IF(OR(DW14="N/R",DX14="სხვა",DX14="",COUNTIF(რეიტინგი!$D$27:$D$63,DW14&amp;DX14)=1),0,1))&lt;0,0,Q14-(AI14*IF(OR(AK14="N/R",AL14="სხვა",AL14="",COUNTIF(რეიტინგი!$D$27:$D$63,AK14&amp;AL14)=1),0,1)+AX14*IF(OR(AZ14="N/R",BA14="სხვა",BA14="",COUNTIF(რეიტინგი!$D$27:$D$63,AZ14&amp;BA14)=1),0,1)+BM14*IF(OR(BO14="N/R",BP14="სხვა",BP14="",COUNTIF(რეიტინგი!$D$27:$D$63,BO14&amp;BP14)=1),0,1)+CB14*IF(OR(CD14="N/R",CE14="სხვა",CE14="",COUNTIF(რეიტინგი!$D$27:$D$63,CD14&amp;CE14)=1),0,1)+CQ14*IF(OR(CS14="N/R",CT14="სხვა",CT14="",COUNTIF(რეიტინგი!$D$27:$D$63,CS14&amp;CT14)=1),0,1)+DF14*IF(OR(DH14="N/R",DI14="სხვა",DI14="",COUNTIF(რეიტინგი!$D$27:$D$63,DH14&amp;DI14)=1),0,1)+DU14*IF(OR(DW14="N/R",DX14="სხვა",DX14="",COUNTIF(რეიტინგი!$D$27:$D$63,DW14&amp;DX14)=1),0,1)))</f>
        <v>0</v>
      </c>
      <c r="Y14" s="21"/>
      <c r="Z14" s="20">
        <f t="shared" si="11"/>
        <v>0</v>
      </c>
      <c r="AA14" s="20">
        <f t="shared" si="1"/>
        <v>0</v>
      </c>
      <c r="AB14" s="38"/>
      <c r="AC14" s="39"/>
      <c r="AD14" s="39"/>
      <c r="AE14" s="36"/>
      <c r="AF14" s="46"/>
      <c r="AG14" s="47"/>
      <c r="AH14" s="48"/>
      <c r="AI14" s="46">
        <f t="shared" si="12"/>
        <v>0</v>
      </c>
      <c r="AJ14" s="47"/>
      <c r="AK14" s="40" t="str">
        <f t="shared" si="2"/>
        <v xml:space="preserve"> </v>
      </c>
      <c r="AL14" s="47"/>
      <c r="AM14" s="46"/>
      <c r="AN14" s="47"/>
      <c r="AO14" s="48"/>
      <c r="AP14" s="46">
        <f t="shared" ref="AP14:AP15" si="26">AM14*AO14</f>
        <v>0</v>
      </c>
      <c r="AQ14" s="82"/>
      <c r="AR14" s="71"/>
      <c r="AS14" s="39"/>
      <c r="AT14" s="36"/>
      <c r="AU14" s="46"/>
      <c r="AV14" s="47"/>
      <c r="AW14" s="48"/>
      <c r="AX14" s="46">
        <f t="shared" si="14"/>
        <v>0</v>
      </c>
      <c r="AY14" s="47"/>
      <c r="AZ14" s="40" t="str">
        <f t="shared" si="3"/>
        <v xml:space="preserve"> </v>
      </c>
      <c r="BA14" s="47"/>
      <c r="BB14" s="46"/>
      <c r="BC14" s="47"/>
      <c r="BD14" s="48"/>
      <c r="BE14" s="46">
        <f t="shared" ref="BE14:BE15" si="27">BB14*BD14</f>
        <v>0</v>
      </c>
      <c r="BF14" s="38"/>
      <c r="BG14" s="39"/>
      <c r="BH14" s="39"/>
      <c r="BI14" s="36"/>
      <c r="BJ14" s="46"/>
      <c r="BK14" s="47"/>
      <c r="BL14" s="48"/>
      <c r="BM14" s="46">
        <f t="shared" si="16"/>
        <v>0</v>
      </c>
      <c r="BN14" s="47"/>
      <c r="BO14" s="40" t="str">
        <f t="shared" si="4"/>
        <v xml:space="preserve"> </v>
      </c>
      <c r="BP14" s="47"/>
      <c r="BQ14" s="46"/>
      <c r="BR14" s="47"/>
      <c r="BS14" s="48"/>
      <c r="BT14" s="46">
        <f t="shared" ref="BT14:BT15" si="28">BQ14*BS14</f>
        <v>0</v>
      </c>
      <c r="BU14" s="38"/>
      <c r="BV14" s="39"/>
      <c r="BW14" s="39"/>
      <c r="BX14" s="36"/>
      <c r="BY14" s="46"/>
      <c r="BZ14" s="47"/>
      <c r="CA14" s="48"/>
      <c r="CB14" s="46">
        <f t="shared" si="18"/>
        <v>0</v>
      </c>
      <c r="CC14" s="47"/>
      <c r="CD14" s="40" t="str">
        <f t="shared" si="5"/>
        <v xml:space="preserve"> </v>
      </c>
      <c r="CE14" s="47"/>
      <c r="CF14" s="46"/>
      <c r="CG14" s="47"/>
      <c r="CH14" s="48"/>
      <c r="CI14" s="46">
        <f t="shared" ref="CI14:CI15" si="29">CF14*CH14</f>
        <v>0</v>
      </c>
      <c r="CJ14" s="38"/>
      <c r="CK14" s="39"/>
      <c r="CL14" s="39"/>
      <c r="CM14" s="36"/>
      <c r="CN14" s="46"/>
      <c r="CO14" s="47"/>
      <c r="CP14" s="48"/>
      <c r="CQ14" s="46">
        <f t="shared" si="20"/>
        <v>0</v>
      </c>
      <c r="CR14" s="47"/>
      <c r="CS14" s="40" t="str">
        <f t="shared" si="6"/>
        <v xml:space="preserve"> </v>
      </c>
      <c r="CT14" s="47"/>
      <c r="CU14" s="46"/>
      <c r="CV14" s="47"/>
      <c r="CW14" s="48"/>
      <c r="CX14" s="46">
        <f t="shared" ref="CX14:CX15" si="30">CU14*CW14</f>
        <v>0</v>
      </c>
      <c r="CY14" s="38"/>
      <c r="CZ14" s="39"/>
      <c r="DA14" s="39"/>
      <c r="DB14" s="36"/>
      <c r="DC14" s="46"/>
      <c r="DD14" s="47"/>
      <c r="DE14" s="48"/>
      <c r="DF14" s="46">
        <f t="shared" si="22"/>
        <v>0</v>
      </c>
      <c r="DG14" s="47"/>
      <c r="DH14" s="40" t="str">
        <f t="shared" si="7"/>
        <v xml:space="preserve"> </v>
      </c>
      <c r="DI14" s="47"/>
      <c r="DJ14" s="46"/>
      <c r="DK14" s="47"/>
      <c r="DL14" s="48"/>
      <c r="DM14" s="46">
        <f t="shared" ref="DM14:DM15" si="31">DJ14*DL14</f>
        <v>0</v>
      </c>
      <c r="DN14" s="73"/>
      <c r="DO14" s="71"/>
      <c r="DP14" s="39"/>
      <c r="DQ14" s="36"/>
      <c r="DR14" s="46"/>
      <c r="DS14" s="47"/>
      <c r="DT14" s="48"/>
      <c r="DU14" s="46">
        <f t="shared" si="24"/>
        <v>0</v>
      </c>
      <c r="DV14" s="47"/>
      <c r="DW14" s="40" t="str">
        <f t="shared" si="8"/>
        <v xml:space="preserve"> </v>
      </c>
      <c r="DX14" s="47"/>
      <c r="DY14" s="46"/>
      <c r="DZ14" s="47"/>
      <c r="EA14" s="48"/>
      <c r="EB14" s="49">
        <f t="shared" ref="EB14:EB15" si="32">DY14*EA14</f>
        <v>0</v>
      </c>
    </row>
    <row r="15" spans="1:133" ht="15.75" thickBot="1" x14ac:dyDescent="0.3">
      <c r="A15" s="57" t="s">
        <v>130</v>
      </c>
      <c r="B15" s="58"/>
      <c r="C15" s="58"/>
      <c r="D15" s="59"/>
      <c r="E15" s="59"/>
      <c r="F15" s="60"/>
      <c r="G15" s="61"/>
      <c r="H15" s="61"/>
      <c r="I15" s="61"/>
      <c r="J15" s="62"/>
      <c r="K15" s="61"/>
      <c r="L15" s="63"/>
      <c r="M15" s="63"/>
      <c r="N15" s="63"/>
      <c r="O15" s="64"/>
      <c r="P15" s="65"/>
      <c r="Q15" s="66">
        <f t="shared" si="9"/>
        <v>0</v>
      </c>
      <c r="R15" s="63"/>
      <c r="S15" s="64"/>
      <c r="T15" s="65"/>
      <c r="U15" s="66">
        <f t="shared" si="10"/>
        <v>0</v>
      </c>
      <c r="V15" s="67"/>
      <c r="W15" s="74">
        <f t="shared" si="0"/>
        <v>0</v>
      </c>
      <c r="X15" s="74">
        <f>IF(Q15-(AI15*IF(OR(AK15="N/R",AL15="სხვა",AL15="",COUNTIF(რეიტინგი!$D$27:$D$63,AK15&amp;AL15)=1),0,1)+AX15*IF(OR(AZ15="N/R",BA15="სხვა",BA15="",COUNTIF(რეიტინგი!$D$27:$D$63,AZ15&amp;BA15)=1),0,1)+BM15*IF(OR(BO15="N/R",BP15="სხვა",BP15="",COUNTIF(რეიტინგი!$D$27:$D$63,BO15&amp;BP15)=1),0,1)+CB15*IF(OR(CD15="N/R",CE15="სხვა",CE15="",COUNTIF(რეიტინგი!$D$27:$D$63,CD15&amp;CE15)=1),0,1)+CQ15*IF(OR(CS15="N/R",CT15="სხვა",CT15="",COUNTIF(რეიტინგი!$D$27:$D$63,CS15&amp;CT15)=1),0,1)+DF15*IF(OR(DH15="N/R",DI15="სხვა",DI15="",COUNTIF(რეიტინგი!$D$27:$D$63,DH15&amp;DI15)=1),0,1)+DU15*IF(OR(DW15="N/R",DX15="სხვა",DX15="",COUNTIF(რეიტინგი!$D$27:$D$63,DW15&amp;DX15)=1),0,1))&lt;0,0,Q15-(AI15*IF(OR(AK15="N/R",AL15="სხვა",AL15="",COUNTIF(რეიტინგი!$D$27:$D$63,AK15&amp;AL15)=1),0,1)+AX15*IF(OR(AZ15="N/R",BA15="სხვა",BA15="",COUNTIF(რეიტინგი!$D$27:$D$63,AZ15&amp;BA15)=1),0,1)+BM15*IF(OR(BO15="N/R",BP15="სხვა",BP15="",COUNTIF(რეიტინგი!$D$27:$D$63,BO15&amp;BP15)=1),0,1)+CB15*IF(OR(CD15="N/R",CE15="სხვა",CE15="",COUNTIF(რეიტინგი!$D$27:$D$63,CD15&amp;CE15)=1),0,1)+CQ15*IF(OR(CS15="N/R",CT15="სხვა",CT15="",COUNTIF(რეიტინგი!$D$27:$D$63,CS15&amp;CT15)=1),0,1)+DF15*IF(OR(DH15="N/R",DI15="სხვა",DI15="",COUNTIF(რეიტინგი!$D$27:$D$63,DH15&amp;DI15)=1),0,1)+DU15*IF(OR(DW15="N/R",DX15="სხვა",DX15="",COUNTIF(რეიტინგი!$D$27:$D$63,DW15&amp;DX15)=1),0,1)))</f>
        <v>0</v>
      </c>
      <c r="Y15" s="68"/>
      <c r="Z15" s="74">
        <f t="shared" si="11"/>
        <v>0</v>
      </c>
      <c r="AA15" s="74">
        <f t="shared" si="1"/>
        <v>0</v>
      </c>
      <c r="AB15" s="60"/>
      <c r="AC15" s="61"/>
      <c r="AD15" s="61"/>
      <c r="AE15" s="58"/>
      <c r="AF15" s="75"/>
      <c r="AG15" s="76"/>
      <c r="AH15" s="77"/>
      <c r="AI15" s="75">
        <f t="shared" si="12"/>
        <v>0</v>
      </c>
      <c r="AJ15" s="76"/>
      <c r="AK15" s="62" t="str">
        <f t="shared" si="2"/>
        <v xml:space="preserve"> </v>
      </c>
      <c r="AL15" s="76"/>
      <c r="AM15" s="75"/>
      <c r="AN15" s="76"/>
      <c r="AO15" s="77"/>
      <c r="AP15" s="75">
        <f t="shared" si="26"/>
        <v>0</v>
      </c>
      <c r="AQ15" s="83"/>
      <c r="AR15" s="81"/>
      <c r="AS15" s="61"/>
      <c r="AT15" s="58"/>
      <c r="AU15" s="75"/>
      <c r="AV15" s="76"/>
      <c r="AW15" s="77"/>
      <c r="AX15" s="75">
        <f t="shared" si="14"/>
        <v>0</v>
      </c>
      <c r="AY15" s="76"/>
      <c r="AZ15" s="62" t="str">
        <f t="shared" si="3"/>
        <v xml:space="preserve"> </v>
      </c>
      <c r="BA15" s="76"/>
      <c r="BB15" s="75"/>
      <c r="BC15" s="76"/>
      <c r="BD15" s="77"/>
      <c r="BE15" s="75">
        <f t="shared" si="27"/>
        <v>0</v>
      </c>
      <c r="BF15" s="60"/>
      <c r="BG15" s="61"/>
      <c r="BH15" s="61"/>
      <c r="BI15" s="58"/>
      <c r="BJ15" s="75"/>
      <c r="BK15" s="76"/>
      <c r="BL15" s="77"/>
      <c r="BM15" s="75">
        <f t="shared" si="16"/>
        <v>0</v>
      </c>
      <c r="BN15" s="76"/>
      <c r="BO15" s="62" t="str">
        <f t="shared" si="4"/>
        <v xml:space="preserve"> </v>
      </c>
      <c r="BP15" s="76"/>
      <c r="BQ15" s="75"/>
      <c r="BR15" s="76"/>
      <c r="BS15" s="77"/>
      <c r="BT15" s="75">
        <f t="shared" si="28"/>
        <v>0</v>
      </c>
      <c r="BU15" s="60"/>
      <c r="BV15" s="61"/>
      <c r="BW15" s="61"/>
      <c r="BX15" s="58"/>
      <c r="BY15" s="75"/>
      <c r="BZ15" s="76"/>
      <c r="CA15" s="77"/>
      <c r="CB15" s="75">
        <f t="shared" si="18"/>
        <v>0</v>
      </c>
      <c r="CC15" s="76"/>
      <c r="CD15" s="62" t="str">
        <f t="shared" si="5"/>
        <v xml:space="preserve"> </v>
      </c>
      <c r="CE15" s="76"/>
      <c r="CF15" s="75"/>
      <c r="CG15" s="76"/>
      <c r="CH15" s="77"/>
      <c r="CI15" s="75">
        <f t="shared" si="29"/>
        <v>0</v>
      </c>
      <c r="CJ15" s="60"/>
      <c r="CK15" s="61"/>
      <c r="CL15" s="61"/>
      <c r="CM15" s="58"/>
      <c r="CN15" s="75"/>
      <c r="CO15" s="76"/>
      <c r="CP15" s="77"/>
      <c r="CQ15" s="75">
        <f t="shared" si="20"/>
        <v>0</v>
      </c>
      <c r="CR15" s="76"/>
      <c r="CS15" s="62" t="str">
        <f t="shared" si="6"/>
        <v xml:space="preserve"> </v>
      </c>
      <c r="CT15" s="76"/>
      <c r="CU15" s="75"/>
      <c r="CV15" s="76"/>
      <c r="CW15" s="77"/>
      <c r="CX15" s="75">
        <f t="shared" si="30"/>
        <v>0</v>
      </c>
      <c r="CY15" s="60"/>
      <c r="CZ15" s="61"/>
      <c r="DA15" s="61"/>
      <c r="DB15" s="58"/>
      <c r="DC15" s="75"/>
      <c r="DD15" s="76"/>
      <c r="DE15" s="77"/>
      <c r="DF15" s="75">
        <f t="shared" si="22"/>
        <v>0</v>
      </c>
      <c r="DG15" s="76"/>
      <c r="DH15" s="62" t="str">
        <f t="shared" si="7"/>
        <v xml:space="preserve"> </v>
      </c>
      <c r="DI15" s="76"/>
      <c r="DJ15" s="75"/>
      <c r="DK15" s="76"/>
      <c r="DL15" s="77"/>
      <c r="DM15" s="75">
        <f t="shared" si="31"/>
        <v>0</v>
      </c>
      <c r="DN15" s="78"/>
      <c r="DO15" s="71"/>
      <c r="DP15" s="39"/>
      <c r="DQ15" s="36"/>
      <c r="DR15" s="46"/>
      <c r="DS15" s="47"/>
      <c r="DT15" s="48"/>
      <c r="DU15" s="46">
        <f t="shared" si="24"/>
        <v>0</v>
      </c>
      <c r="DV15" s="47"/>
      <c r="DW15" s="40" t="str">
        <f t="shared" si="8"/>
        <v xml:space="preserve"> </v>
      </c>
      <c r="DX15" s="47"/>
      <c r="DY15" s="46"/>
      <c r="DZ15" s="47"/>
      <c r="EA15" s="48"/>
      <c r="EB15" s="49">
        <f t="shared" si="32"/>
        <v>0</v>
      </c>
    </row>
    <row r="16" spans="1:133" s="104" customFormat="1" x14ac:dyDescent="0.25">
      <c r="A16" s="103"/>
      <c r="F16" s="105"/>
      <c r="L16" s="106"/>
      <c r="M16" s="106"/>
      <c r="N16" s="106"/>
      <c r="EC16" s="107"/>
    </row>
    <row r="17" spans="1:133" s="104" customFormat="1" x14ac:dyDescent="0.25">
      <c r="A17" s="103"/>
      <c r="F17" s="105"/>
      <c r="L17" s="106"/>
      <c r="M17" s="106"/>
      <c r="N17" s="106"/>
      <c r="EC17" s="107"/>
    </row>
    <row r="18" spans="1:133" s="104" customFormat="1" x14ac:dyDescent="0.25">
      <c r="A18" s="103"/>
      <c r="B18" s="104" t="s">
        <v>140</v>
      </c>
      <c r="F18" s="105"/>
      <c r="L18" s="106"/>
      <c r="M18" s="106"/>
      <c r="N18" s="106"/>
      <c r="EC18" s="107"/>
    </row>
    <row r="19" spans="1:133" s="104" customFormat="1" x14ac:dyDescent="0.25">
      <c r="A19" s="103"/>
      <c r="B19" s="104" t="s">
        <v>142</v>
      </c>
      <c r="F19" s="105"/>
      <c r="L19" s="106"/>
      <c r="M19" s="106"/>
      <c r="N19" s="106"/>
      <c r="EC19" s="107"/>
    </row>
    <row r="20" spans="1:133" s="104" customFormat="1" x14ac:dyDescent="0.25">
      <c r="A20" s="103"/>
      <c r="F20" s="105"/>
      <c r="L20" s="106"/>
      <c r="M20" s="106"/>
      <c r="N20" s="106"/>
      <c r="EC20" s="107"/>
    </row>
    <row r="21" spans="1:133" s="104" customFormat="1" x14ac:dyDescent="0.25">
      <c r="A21" s="103"/>
      <c r="B21" s="104" t="s">
        <v>141</v>
      </c>
      <c r="F21" s="105"/>
      <c r="L21" s="106"/>
      <c r="M21" s="106"/>
      <c r="N21" s="106"/>
      <c r="EC21" s="107"/>
    </row>
    <row r="22" spans="1:133" s="104" customFormat="1" x14ac:dyDescent="0.25">
      <c r="A22" s="103"/>
      <c r="B22" s="104" t="s">
        <v>143</v>
      </c>
      <c r="F22" s="105"/>
      <c r="L22" s="106"/>
      <c r="M22" s="106"/>
      <c r="N22" s="106"/>
      <c r="EC22" s="107"/>
    </row>
    <row r="23" spans="1:133" s="104" customFormat="1" x14ac:dyDescent="0.25">
      <c r="A23" s="103"/>
      <c r="F23" s="105"/>
      <c r="L23" s="106"/>
      <c r="M23" s="106"/>
      <c r="N23" s="106"/>
      <c r="EC23" s="107"/>
    </row>
    <row r="24" spans="1:133" s="104" customFormat="1" x14ac:dyDescent="0.25">
      <c r="A24" s="103"/>
      <c r="F24" s="105"/>
      <c r="L24" s="106"/>
      <c r="M24" s="106"/>
      <c r="N24" s="106"/>
      <c r="EC24" s="107"/>
    </row>
    <row r="25" spans="1:133" s="104" customFormat="1" x14ac:dyDescent="0.25">
      <c r="A25" s="103"/>
      <c r="F25" s="105"/>
      <c r="L25" s="106"/>
      <c r="M25" s="106"/>
      <c r="N25" s="106"/>
      <c r="EC25" s="107"/>
    </row>
  </sheetData>
  <sheetProtection selectLockedCells="1" selectUnlockedCells="1"/>
  <mergeCells count="82">
    <mergeCell ref="BH7:BH8"/>
    <mergeCell ref="AB7:AB8"/>
    <mergeCell ref="BF7:BF8"/>
    <mergeCell ref="Y7:Y8"/>
    <mergeCell ref="AY7:AY8"/>
    <mergeCell ref="AZ7:AZ8"/>
    <mergeCell ref="BA7:BA8"/>
    <mergeCell ref="BB7:BE7"/>
    <mergeCell ref="BG7:BG8"/>
    <mergeCell ref="AQ7:AQ8"/>
    <mergeCell ref="AR7:AR8"/>
    <mergeCell ref="AS7:AS8"/>
    <mergeCell ref="AT7:AT8"/>
    <mergeCell ref="AU7:AX7"/>
    <mergeCell ref="AL7:AL8"/>
    <mergeCell ref="AM7:AP7"/>
    <mergeCell ref="A7:A8"/>
    <mergeCell ref="B7:B8"/>
    <mergeCell ref="D7:E7"/>
    <mergeCell ref="F7:F8"/>
    <mergeCell ref="G7:G8"/>
    <mergeCell ref="C7:C8"/>
    <mergeCell ref="H7:H8"/>
    <mergeCell ref="Z7:Z8"/>
    <mergeCell ref="AA7:AA8"/>
    <mergeCell ref="I7:I8"/>
    <mergeCell ref="J7:J8"/>
    <mergeCell ref="L7:M7"/>
    <mergeCell ref="N7:Q7"/>
    <mergeCell ref="V7:V8"/>
    <mergeCell ref="W7:W8"/>
    <mergeCell ref="X7:X8"/>
    <mergeCell ref="R7:U7"/>
    <mergeCell ref="K7:K8"/>
    <mergeCell ref="AC7:AC8"/>
    <mergeCell ref="AD7:AD8"/>
    <mergeCell ref="AE7:AE8"/>
    <mergeCell ref="AJ7:AJ8"/>
    <mergeCell ref="AK7:AK8"/>
    <mergeCell ref="AF7:AI7"/>
    <mergeCell ref="BI7:BI8"/>
    <mergeCell ref="BJ7:BM7"/>
    <mergeCell ref="BN7:BN8"/>
    <mergeCell ref="BO7:BO8"/>
    <mergeCell ref="BP7:BP8"/>
    <mergeCell ref="BQ7:BT7"/>
    <mergeCell ref="BU7:BU8"/>
    <mergeCell ref="BV7:BV8"/>
    <mergeCell ref="BW7:BW8"/>
    <mergeCell ref="BX7:BX8"/>
    <mergeCell ref="BY7:CB7"/>
    <mergeCell ref="CC7:CC8"/>
    <mergeCell ref="CD7:CD8"/>
    <mergeCell ref="CE7:CE8"/>
    <mergeCell ref="CF7:CI7"/>
    <mergeCell ref="CJ7:CJ8"/>
    <mergeCell ref="CK7:CK8"/>
    <mergeCell ref="CL7:CL8"/>
    <mergeCell ref="CM7:CM8"/>
    <mergeCell ref="CN7:CQ7"/>
    <mergeCell ref="CR7:CR8"/>
    <mergeCell ref="CS7:CS8"/>
    <mergeCell ref="CT7:CT8"/>
    <mergeCell ref="CU7:CX7"/>
    <mergeCell ref="CY7:CY8"/>
    <mergeCell ref="CZ7:CZ8"/>
    <mergeCell ref="DA7:DA8"/>
    <mergeCell ref="DB7:DB8"/>
    <mergeCell ref="DC7:DF7"/>
    <mergeCell ref="DG7:DG8"/>
    <mergeCell ref="DH7:DH8"/>
    <mergeCell ref="DI7:DI8"/>
    <mergeCell ref="DJ7:DM7"/>
    <mergeCell ref="DV7:DV8"/>
    <mergeCell ref="DW7:DW8"/>
    <mergeCell ref="DX7:DX8"/>
    <mergeCell ref="DY7:EB7"/>
    <mergeCell ref="DN7:DN8"/>
    <mergeCell ref="DO7:DO8"/>
    <mergeCell ref="DP7:DP8"/>
    <mergeCell ref="DQ7:DQ8"/>
    <mergeCell ref="DR7:DU7"/>
  </mergeCells>
  <conditionalFormatting sqref="AC10:AC15 AR11:AR15 BG11:BG15 BV11:BV15 CK11:CK15 CZ11:CZ15 DO11:DO15">
    <cfRule type="expression" dxfId="191" priority="1036">
      <formula>IF(AK10="N/R",1,0)</formula>
    </cfRule>
  </conditionalFormatting>
  <conditionalFormatting sqref="AD10:AD15 AS11:AS15 BH11:BH15 BW11:BW15 CL11:CL15 DA11:DA15 DP11:DP15">
    <cfRule type="expression" dxfId="190" priority="1031">
      <formula>IF(AK10="N/R",1,0)</formula>
    </cfRule>
  </conditionalFormatting>
  <conditionalFormatting sqref="AE10:AE15 AT11:AT15 BI11:BI15 BX11:BX15 CM11:CM15 DB11:DB15 DQ11:DQ15">
    <cfRule type="expression" dxfId="189" priority="1029">
      <formula>IF(AK10="N/R",1,0)</formula>
    </cfRule>
  </conditionalFormatting>
  <conditionalFormatting sqref="AF10:AF15 AU11:AU15 BJ11:BJ15 BY11:BY15 CN11:CN15 DC11:DC15 DR11:DR15">
    <cfRule type="expression" dxfId="188" priority="1027">
      <formula>IF(AK10="N/R",1,0)</formula>
    </cfRule>
  </conditionalFormatting>
  <conditionalFormatting sqref="AG10:AG15 AV11:AV15 BK11:BK15 BZ11:BZ15 CO11:CO15 DD11:DD15 DS11:DS15">
    <cfRule type="expression" dxfId="187" priority="1025">
      <formula>IF(AK10="N/R",1,0)</formula>
    </cfRule>
  </conditionalFormatting>
  <conditionalFormatting sqref="AH10:AH15 AW11:AW15 BL11:BL15 CA11:CA15 CP11:CP15 DE11:DE15 DT11:DT15">
    <cfRule type="expression" dxfId="186" priority="1023">
      <formula>IF(AK10="N/R",1,0)</formula>
    </cfRule>
  </conditionalFormatting>
  <conditionalFormatting sqref="AI10:AI15 AX11:AX15 BM11:BM15 CB11:CB15 CQ11:CQ15 DF11:DF15 DU11:DU15">
    <cfRule type="expression" dxfId="185" priority="1021">
      <formula>IF(AK10="N/R",1,0)</formula>
    </cfRule>
  </conditionalFormatting>
  <conditionalFormatting sqref="AJ10:AJ15 AY11:AY15 BN11:BN15 CC11:CC15 CR11:CR15 DG11:DG15 DV11:DV15">
    <cfRule type="expression" dxfId="184" priority="1019">
      <formula>IF(AK10="N/R",1,0)</formula>
    </cfRule>
  </conditionalFormatting>
  <conditionalFormatting sqref="AL10:AL15 BA11:BA15 BP11:BP15 CE11:CE15 CT11:CT15 DI11:DI15 DX11:DX15">
    <cfRule type="expression" dxfId="183" priority="1015">
      <formula>IF(AK10="N/R",1,0)</formula>
    </cfRule>
  </conditionalFormatting>
  <conditionalFormatting sqref="AM10:AM15 BB11:BB15 BQ11:BQ15 CF11:CF15 CU11:CU15 DJ11:DJ15 DY11:DY15">
    <cfRule type="expression" dxfId="182" priority="1013">
      <formula>IF(AK10="N/R",1,0)</formula>
    </cfRule>
  </conditionalFormatting>
  <conditionalFormatting sqref="AN10:AN15 BC11:BC15 BR11:BR15 CG11:CG15 CV11:CV15 DK11:DK15 DZ11:DZ15">
    <cfRule type="expression" dxfId="181" priority="1011">
      <formula>IF(AK10="N/R",1,0)</formula>
    </cfRule>
  </conditionalFormatting>
  <conditionalFormatting sqref="AO10:AO15 BD11:BD15 BS11:BS15 CH11:CH15 CW11:CW15 DL11:DL15 EA11:EA15">
    <cfRule type="expression" dxfId="180" priority="1009">
      <formula>IF(AK10="N/R",1,0)</formula>
    </cfRule>
  </conditionalFormatting>
  <conditionalFormatting sqref="AP10:AP15 BE11:BE15 BT11:BT15 CI11:CI15 CX11:CX15 DM11:DM15 EB11:EB15">
    <cfRule type="expression" dxfId="179" priority="1007">
      <formula>IF(AK10="N/R",1,0)</formula>
    </cfRule>
  </conditionalFormatting>
  <conditionalFormatting sqref="AK10:AK15">
    <cfRule type="expression" dxfId="178" priority="612">
      <formula>IF(AK10="N/R",1,0)</formula>
    </cfRule>
  </conditionalFormatting>
  <conditionalFormatting sqref="AR10">
    <cfRule type="expression" dxfId="177" priority="598">
      <formula>IF(AZ10="N/R",1,0)</formula>
    </cfRule>
  </conditionalFormatting>
  <conditionalFormatting sqref="AS10">
    <cfRule type="expression" dxfId="176" priority="596">
      <formula>IF(AZ10="N/R",1,0)</formula>
    </cfRule>
  </conditionalFormatting>
  <conditionalFormatting sqref="AT10">
    <cfRule type="expression" dxfId="175" priority="594">
      <formula>IF(AZ10="N/R",1,0)</formula>
    </cfRule>
  </conditionalFormatting>
  <conditionalFormatting sqref="AU10">
    <cfRule type="expression" dxfId="174" priority="592">
      <formula>IF(AZ10="N/R",1,0)</formula>
    </cfRule>
  </conditionalFormatting>
  <conditionalFormatting sqref="AV10">
    <cfRule type="expression" dxfId="173" priority="590">
      <formula>IF(AZ10="N/R",1,0)</formula>
    </cfRule>
  </conditionalFormatting>
  <conditionalFormatting sqref="AW10">
    <cfRule type="expression" dxfId="172" priority="588">
      <formula>IF(AZ10="N/R",1,0)</formula>
    </cfRule>
  </conditionalFormatting>
  <conditionalFormatting sqref="AX10">
    <cfRule type="expression" dxfId="171" priority="586">
      <formula>IF(AZ10="N/R",1,0)</formula>
    </cfRule>
  </conditionalFormatting>
  <conditionalFormatting sqref="AY10">
    <cfRule type="expression" dxfId="170" priority="584">
      <formula>IF(AZ10="N/R",1,0)</formula>
    </cfRule>
  </conditionalFormatting>
  <conditionalFormatting sqref="BA10">
    <cfRule type="expression" dxfId="169" priority="580">
      <formula>IF(AZ10="N/R",1,0)</formula>
    </cfRule>
  </conditionalFormatting>
  <conditionalFormatting sqref="BB10">
    <cfRule type="expression" dxfId="168" priority="578">
      <formula>IF(AZ10="N/R",1,0)</formula>
    </cfRule>
  </conditionalFormatting>
  <conditionalFormatting sqref="BC10">
    <cfRule type="expression" dxfId="167" priority="576">
      <formula>IF(AZ10="N/R",1,0)</formula>
    </cfRule>
  </conditionalFormatting>
  <conditionalFormatting sqref="BD10">
    <cfRule type="expression" dxfId="166" priority="574">
      <formula>IF(AZ10="N/R",1,0)</formula>
    </cfRule>
  </conditionalFormatting>
  <conditionalFormatting sqref="BE10">
    <cfRule type="expression" dxfId="165" priority="572">
      <formula>IF(AZ10="N/R",1,0)</formula>
    </cfRule>
  </conditionalFormatting>
  <conditionalFormatting sqref="AZ10:AZ15">
    <cfRule type="expression" dxfId="164" priority="554">
      <formula>IF(AZ10="N/R",1,0)</formula>
    </cfRule>
  </conditionalFormatting>
  <conditionalFormatting sqref="BG10">
    <cfRule type="expression" dxfId="163" priority="540">
      <formula>IF(BO10="N/R",1,0)</formula>
    </cfRule>
  </conditionalFormatting>
  <conditionalFormatting sqref="BH10">
    <cfRule type="expression" dxfId="162" priority="538">
      <formula>IF(BO10="N/R",1,0)</formula>
    </cfRule>
  </conditionalFormatting>
  <conditionalFormatting sqref="BI10">
    <cfRule type="expression" dxfId="161" priority="536">
      <formula>IF(BO10="N/R",1,0)</formula>
    </cfRule>
  </conditionalFormatting>
  <conditionalFormatting sqref="BJ10">
    <cfRule type="expression" dxfId="160" priority="534">
      <formula>IF(BO10="N/R",1,0)</formula>
    </cfRule>
  </conditionalFormatting>
  <conditionalFormatting sqref="BK10">
    <cfRule type="expression" dxfId="159" priority="532">
      <formula>IF(BO10="N/R",1,0)</formula>
    </cfRule>
  </conditionalFormatting>
  <conditionalFormatting sqref="BL10">
    <cfRule type="expression" dxfId="158" priority="530">
      <formula>IF(BO10="N/R",1,0)</formula>
    </cfRule>
  </conditionalFormatting>
  <conditionalFormatting sqref="BM10">
    <cfRule type="expression" dxfId="157" priority="528">
      <formula>IF(BO10="N/R",1,0)</formula>
    </cfRule>
  </conditionalFormatting>
  <conditionalFormatting sqref="BN10">
    <cfRule type="expression" dxfId="156" priority="526">
      <formula>IF(BO10="N/R",1,0)</formula>
    </cfRule>
  </conditionalFormatting>
  <conditionalFormatting sqref="BP10">
    <cfRule type="expression" dxfId="155" priority="522">
      <formula>IF(BO10="N/R",1,0)</formula>
    </cfRule>
  </conditionalFormatting>
  <conditionalFormatting sqref="BQ10">
    <cfRule type="expression" dxfId="154" priority="520">
      <formula>IF(BO10="N/R",1,0)</formula>
    </cfRule>
  </conditionalFormatting>
  <conditionalFormatting sqref="BR10">
    <cfRule type="expression" dxfId="153" priority="518">
      <formula>IF(BO10="N/R",1,0)</formula>
    </cfRule>
  </conditionalFormatting>
  <conditionalFormatting sqref="BS10">
    <cfRule type="expression" dxfId="152" priority="516">
      <formula>IF(BO10="N/R",1,0)</formula>
    </cfRule>
  </conditionalFormatting>
  <conditionalFormatting sqref="BT10">
    <cfRule type="expression" dxfId="151" priority="514">
      <formula>IF(BO10="N/R",1,0)</formula>
    </cfRule>
  </conditionalFormatting>
  <conditionalFormatting sqref="BO10:BO15">
    <cfRule type="expression" dxfId="150" priority="496">
      <formula>IF(BO10="N/R",1,0)</formula>
    </cfRule>
  </conditionalFormatting>
  <conditionalFormatting sqref="BV10">
    <cfRule type="expression" dxfId="149" priority="483">
      <formula>IF(CD10="N/R",1,0)</formula>
    </cfRule>
  </conditionalFormatting>
  <conditionalFormatting sqref="BW10">
    <cfRule type="expression" dxfId="148" priority="481">
      <formula>IF(CD10="N/R",1,0)</formula>
    </cfRule>
  </conditionalFormatting>
  <conditionalFormatting sqref="BX10">
    <cfRule type="expression" dxfId="147" priority="479">
      <formula>IF(CD10="N/R",1,0)</formula>
    </cfRule>
  </conditionalFormatting>
  <conditionalFormatting sqref="BY10">
    <cfRule type="expression" dxfId="146" priority="477">
      <formula>IF(CD10="N/R",1,0)</formula>
    </cfRule>
  </conditionalFormatting>
  <conditionalFormatting sqref="BZ10">
    <cfRule type="expression" dxfId="145" priority="475">
      <formula>IF(CD10="N/R",1,0)</formula>
    </cfRule>
  </conditionalFormatting>
  <conditionalFormatting sqref="CA10">
    <cfRule type="expression" dxfId="144" priority="473">
      <formula>IF(CD10="N/R",1,0)</formula>
    </cfRule>
  </conditionalFormatting>
  <conditionalFormatting sqref="CB10">
    <cfRule type="expression" dxfId="143" priority="471">
      <formula>IF(CD10="N/R",1,0)</formula>
    </cfRule>
  </conditionalFormatting>
  <conditionalFormatting sqref="CC10">
    <cfRule type="expression" dxfId="142" priority="469">
      <formula>IF(CD10="N/R",1,0)</formula>
    </cfRule>
  </conditionalFormatting>
  <conditionalFormatting sqref="CE10">
    <cfRule type="expression" dxfId="141" priority="467">
      <formula>IF(CD10="N/R",1,0)</formula>
    </cfRule>
  </conditionalFormatting>
  <conditionalFormatting sqref="CF10">
    <cfRule type="expression" dxfId="140" priority="465">
      <formula>IF(CD10="N/R",1,0)</formula>
    </cfRule>
  </conditionalFormatting>
  <conditionalFormatting sqref="CG10">
    <cfRule type="expression" dxfId="139" priority="463">
      <formula>IF(CD10="N/R",1,0)</formula>
    </cfRule>
  </conditionalFormatting>
  <conditionalFormatting sqref="CH10">
    <cfRule type="expression" dxfId="138" priority="461">
      <formula>IF(CD10="N/R",1,0)</formula>
    </cfRule>
  </conditionalFormatting>
  <conditionalFormatting sqref="CI10">
    <cfRule type="expression" dxfId="137" priority="459">
      <formula>IF(CD10="N/R",1,0)</formula>
    </cfRule>
  </conditionalFormatting>
  <conditionalFormatting sqref="CD10:CD15">
    <cfRule type="expression" dxfId="136" priority="441">
      <formula>IF(CD10="N/R",1,0)</formula>
    </cfRule>
  </conditionalFormatting>
  <conditionalFormatting sqref="CK10">
    <cfRule type="expression" dxfId="135" priority="428">
      <formula>IF(CS10="N/R",1,0)</formula>
    </cfRule>
  </conditionalFormatting>
  <conditionalFormatting sqref="CL10">
    <cfRule type="expression" dxfId="134" priority="426">
      <formula>IF(CS10="N/R",1,0)</formula>
    </cfRule>
  </conditionalFormatting>
  <conditionalFormatting sqref="CM10">
    <cfRule type="expression" dxfId="133" priority="424">
      <formula>IF(CS10="N/R",1,0)</formula>
    </cfRule>
  </conditionalFormatting>
  <conditionalFormatting sqref="CN10">
    <cfRule type="expression" dxfId="132" priority="422">
      <formula>IF(CS10="N/R",1,0)</formula>
    </cfRule>
  </conditionalFormatting>
  <conditionalFormatting sqref="CO10">
    <cfRule type="expression" dxfId="131" priority="420">
      <formula>IF(CS10="N/R",1,0)</formula>
    </cfRule>
  </conditionalFormatting>
  <conditionalFormatting sqref="CP10">
    <cfRule type="expression" dxfId="130" priority="418">
      <formula>IF(CS10="N/R",1,0)</formula>
    </cfRule>
  </conditionalFormatting>
  <conditionalFormatting sqref="CQ10">
    <cfRule type="expression" dxfId="129" priority="416">
      <formula>IF(CS10="N/R",1,0)</formula>
    </cfRule>
  </conditionalFormatting>
  <conditionalFormatting sqref="CR10">
    <cfRule type="expression" dxfId="128" priority="414">
      <formula>IF(CS10="N/R",1,0)</formula>
    </cfRule>
  </conditionalFormatting>
  <conditionalFormatting sqref="CT10">
    <cfRule type="expression" dxfId="127" priority="412">
      <formula>IF(CS10="N/R",1,0)</formula>
    </cfRule>
  </conditionalFormatting>
  <conditionalFormatting sqref="CU10">
    <cfRule type="expression" dxfId="126" priority="410">
      <formula>IF(CS10="N/R",1,0)</formula>
    </cfRule>
  </conditionalFormatting>
  <conditionalFormatting sqref="CV10">
    <cfRule type="expression" dxfId="125" priority="408">
      <formula>IF(CS10="N/R",1,0)</formula>
    </cfRule>
  </conditionalFormatting>
  <conditionalFormatting sqref="CW10">
    <cfRule type="expression" dxfId="124" priority="406">
      <formula>IF(CS10="N/R",1,0)</formula>
    </cfRule>
  </conditionalFormatting>
  <conditionalFormatting sqref="CX10">
    <cfRule type="expression" dxfId="123" priority="404">
      <formula>IF(CS10="N/R",1,0)</formula>
    </cfRule>
  </conditionalFormatting>
  <conditionalFormatting sqref="CS10:CS15">
    <cfRule type="expression" dxfId="122" priority="386">
      <formula>IF(CS10="N/R",1,0)</formula>
    </cfRule>
  </conditionalFormatting>
  <conditionalFormatting sqref="CZ10">
    <cfRule type="expression" dxfId="121" priority="373">
      <formula>IF(DH10="N/R",1,0)</formula>
    </cfRule>
  </conditionalFormatting>
  <conditionalFormatting sqref="DA10">
    <cfRule type="expression" dxfId="120" priority="371">
      <formula>IF(DH10="N/R",1,0)</formula>
    </cfRule>
  </conditionalFormatting>
  <conditionalFormatting sqref="DB10">
    <cfRule type="expression" dxfId="119" priority="369">
      <formula>IF(DH10="N/R",1,0)</formula>
    </cfRule>
  </conditionalFormatting>
  <conditionalFormatting sqref="DC10">
    <cfRule type="expression" dxfId="118" priority="367">
      <formula>IF(DH10="N/R",1,0)</formula>
    </cfRule>
  </conditionalFormatting>
  <conditionalFormatting sqref="DD10">
    <cfRule type="expression" dxfId="117" priority="365">
      <formula>IF(DH10="N/R",1,0)</formula>
    </cfRule>
  </conditionalFormatting>
  <conditionalFormatting sqref="DE10">
    <cfRule type="expression" dxfId="116" priority="363">
      <formula>IF(DH10="N/R",1,0)</formula>
    </cfRule>
  </conditionalFormatting>
  <conditionalFormatting sqref="DF10">
    <cfRule type="expression" dxfId="115" priority="361">
      <formula>IF(DH10="N/R",1,0)</formula>
    </cfRule>
  </conditionalFormatting>
  <conditionalFormatting sqref="DG10">
    <cfRule type="expression" dxfId="114" priority="359">
      <formula>IF(DH10="N/R",1,0)</formula>
    </cfRule>
  </conditionalFormatting>
  <conditionalFormatting sqref="DI10">
    <cfRule type="expression" dxfId="113" priority="357">
      <formula>IF(DH10="N/R",1,0)</formula>
    </cfRule>
  </conditionalFormatting>
  <conditionalFormatting sqref="DJ10">
    <cfRule type="expression" dxfId="112" priority="355">
      <formula>IF(DH10="N/R",1,0)</formula>
    </cfRule>
  </conditionalFormatting>
  <conditionalFormatting sqref="DK10">
    <cfRule type="expression" dxfId="111" priority="353">
      <formula>IF(DH10="N/R",1,0)</formula>
    </cfRule>
  </conditionalFormatting>
  <conditionalFormatting sqref="DL10">
    <cfRule type="expression" dxfId="110" priority="351">
      <formula>IF(DH10="N/R",1,0)</formula>
    </cfRule>
  </conditionalFormatting>
  <conditionalFormatting sqref="DM10">
    <cfRule type="expression" dxfId="109" priority="349">
      <formula>IF(DH10="N/R",1,0)</formula>
    </cfRule>
  </conditionalFormatting>
  <conditionalFormatting sqref="DH10:DH15">
    <cfRule type="expression" dxfId="108" priority="331">
      <formula>IF(DH10="N/R",1,0)</formula>
    </cfRule>
  </conditionalFormatting>
  <conditionalFormatting sqref="DO10">
    <cfRule type="expression" dxfId="107" priority="263">
      <formula>IF(DW10="N/R",1,0)</formula>
    </cfRule>
  </conditionalFormatting>
  <conditionalFormatting sqref="DP10">
    <cfRule type="expression" dxfId="106" priority="261">
      <formula>IF(DW10="N/R",1,0)</formula>
    </cfRule>
  </conditionalFormatting>
  <conditionalFormatting sqref="DQ10">
    <cfRule type="expression" dxfId="105" priority="259">
      <formula>IF(DW10="N/R",1,0)</formula>
    </cfRule>
  </conditionalFormatting>
  <conditionalFormatting sqref="DR10">
    <cfRule type="expression" dxfId="104" priority="257">
      <formula>IF(DW10="N/R",1,0)</formula>
    </cfRule>
  </conditionalFormatting>
  <conditionalFormatting sqref="DS10">
    <cfRule type="expression" dxfId="103" priority="255">
      <formula>IF(DW10="N/R",1,0)</formula>
    </cfRule>
  </conditionalFormatting>
  <conditionalFormatting sqref="DT10">
    <cfRule type="expression" dxfId="102" priority="253">
      <formula>IF(DW10="N/R",1,0)</formula>
    </cfRule>
  </conditionalFormatting>
  <conditionalFormatting sqref="DU10">
    <cfRule type="expression" dxfId="101" priority="251">
      <formula>IF(DW10="N/R",1,0)</formula>
    </cfRule>
  </conditionalFormatting>
  <conditionalFormatting sqref="DV10">
    <cfRule type="expression" dxfId="100" priority="249">
      <formula>IF(DW10="N/R",1,0)</formula>
    </cfRule>
  </conditionalFormatting>
  <conditionalFormatting sqref="DX10">
    <cfRule type="expression" dxfId="99" priority="247">
      <formula>IF(DW10="N/R",1,0)</formula>
    </cfRule>
  </conditionalFormatting>
  <conditionalFormatting sqref="DY10">
    <cfRule type="expression" dxfId="98" priority="245">
      <formula>IF(DW10="N/R",1,0)</formula>
    </cfRule>
  </conditionalFormatting>
  <conditionalFormatting sqref="DZ10">
    <cfRule type="expression" dxfId="97" priority="243">
      <formula>IF(DW10="N/R",1,0)</formula>
    </cfRule>
  </conditionalFormatting>
  <conditionalFormatting sqref="EA10">
    <cfRule type="expression" dxfId="96" priority="241">
      <formula>IF(DW10="N/R",1,0)</formula>
    </cfRule>
  </conditionalFormatting>
  <conditionalFormatting sqref="EB10">
    <cfRule type="expression" dxfId="95" priority="239">
      <formula>IF(DW10="N/R",1,0)</formula>
    </cfRule>
  </conditionalFormatting>
  <conditionalFormatting sqref="DW10:DW15">
    <cfRule type="expression" dxfId="94" priority="221">
      <formula>IF(DW10="N/R",1,0)</formula>
    </cfRule>
  </conditionalFormatting>
  <conditionalFormatting sqref="AB7:AB8 AQ7:AQ8 BF7:BF8 BU7:BU8 CJ7:CJ8 CY7:CY8 DN7:DN8">
    <cfRule type="expression" dxfId="0" priority="1180">
      <formula>IF(COUNTA(AC$10:AH$15)&gt;0,1,0)</formula>
    </cfRule>
  </conditionalFormatting>
  <dataValidations count="1">
    <dataValidation type="list" allowBlank="1" showInputMessage="1" showErrorMessage="1" sqref="K10:K15">
      <formula1>"კორპორატიული, საცალო, სახელმწიფო"</formula1>
    </dataValidation>
  </dataValidations>
  <pageMargins left="0.23622047244094491" right="0.23622047244094491" top="0.74803149606299213" bottom="0.74803149606299213" header="0.31496062992125984" footer="0.31496062992125984"/>
  <pageSetup scale="50" orientation="landscape" r:id="rId1"/>
  <ignoredErrors>
    <ignoredError sqref="Q11 Q13:W13 Q12 AP12:AQ12 Q15:W15 Q14:W14 AM14:AY14 BE12:EB12 Q10 Y10:AB10 AM13:AQ13 AM15:AY15 AP10:AQ10 Y11:AB11 Y13:AJ13 Y12:AB12 Y15:AJ15 Y14:AJ14 BA14:EB14 BA13:EB13 BA15:EB15 U11:W11 U12:W12 U10:W10 AI10 AI11 AI12 AP11:AQ11 AX12 AX13:AY13 AX10 AX11 BE10:EB10 BE11:EB11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41" id="{6F8A1CC4-A0ED-4EFB-A4F8-AFC9028EFBA4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AC10:AC15 AR11:AR15 BG11:BG15 BV11:BV15 CK11:CK15 CZ11:CZ15 DO11:DO15</xm:sqref>
        </x14:conditionalFormatting>
        <x14:conditionalFormatting xmlns:xm="http://schemas.microsoft.com/office/excel/2006/main">
          <x14:cfRule type="expression" priority="1032" id="{54019A08-467D-4EC7-99A5-0CA431906721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AD10:AD15 AS11:AS15 BH11:BH15 BW11:BW15 CL11:CL15 DA11:DA15 DP11:DP15</xm:sqref>
        </x14:conditionalFormatting>
        <x14:conditionalFormatting xmlns:xm="http://schemas.microsoft.com/office/excel/2006/main">
          <x14:cfRule type="expression" priority="1030" id="{D6BD8A6B-201D-4A70-A8CE-21DD43930994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AE10:AE15 AT11:AT15 BI11:BI15 BX11:BX15 CM11:CM15 DB11:DB15 DQ11:DQ15</xm:sqref>
        </x14:conditionalFormatting>
        <x14:conditionalFormatting xmlns:xm="http://schemas.microsoft.com/office/excel/2006/main">
          <x14:cfRule type="expression" priority="1028" id="{991ED223-FE7A-44D1-B441-F58351C8C288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AF10:AF15 AU11:AU15 BJ11:BJ15 BY11:BY15 CN11:CN15 DC11:DC15 DR11:DR15</xm:sqref>
        </x14:conditionalFormatting>
        <x14:conditionalFormatting xmlns:xm="http://schemas.microsoft.com/office/excel/2006/main">
          <x14:cfRule type="expression" priority="1026" id="{28803E7B-013C-4B14-BE48-FA4EE87FB8A2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AG10:AG15 AV11:AV15 BK11:BK15 BZ11:BZ15 CO11:CO15 DD11:DD15 DS11:DS15</xm:sqref>
        </x14:conditionalFormatting>
        <x14:conditionalFormatting xmlns:xm="http://schemas.microsoft.com/office/excel/2006/main">
          <x14:cfRule type="expression" priority="1024" id="{700B8CEE-A6B8-4B19-8854-DDF36A6D7182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AH10:AH15 AW11:AW15 BL11:BL15 CA11:CA15 CP11:CP15 DE11:DE15 DT11:DT15</xm:sqref>
        </x14:conditionalFormatting>
        <x14:conditionalFormatting xmlns:xm="http://schemas.microsoft.com/office/excel/2006/main">
          <x14:cfRule type="expression" priority="1022" id="{BBC5EAAE-6E66-4DAA-AB1E-0173E9EE0215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AI10:AI15 AX11:AX15 BM11:BM15 CB11:CB15 CQ11:CQ15 DF11:DF15 DU11:DU15</xm:sqref>
        </x14:conditionalFormatting>
        <x14:conditionalFormatting xmlns:xm="http://schemas.microsoft.com/office/excel/2006/main">
          <x14:cfRule type="expression" priority="1020" id="{6445E0EC-A6EC-4FBA-ACFB-F80978B529C3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AJ10:AJ15 AY11:AY15 BN11:BN15 CC11:CC15 CR11:CR15 DG11:DG15 DV11:DV15</xm:sqref>
        </x14:conditionalFormatting>
        <x14:conditionalFormatting xmlns:xm="http://schemas.microsoft.com/office/excel/2006/main">
          <x14:cfRule type="expression" priority="1016" id="{4539E86E-FD02-4427-84E9-9BE1700E35EF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AL10:AL15 BA11:BA15 BP11:BP15 CE11:CE15 CT11:CT15 DI11:DI15 DX11:DX15</xm:sqref>
        </x14:conditionalFormatting>
        <x14:conditionalFormatting xmlns:xm="http://schemas.microsoft.com/office/excel/2006/main">
          <x14:cfRule type="expression" priority="1014" id="{3EA7C825-BD78-4EA8-B164-51BB825244AF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AM10:AM15 BB11:BB15 BQ11:BQ15 CF11:CF15 CU11:CU15 DJ11:DJ15 DY11:DY15</xm:sqref>
        </x14:conditionalFormatting>
        <x14:conditionalFormatting xmlns:xm="http://schemas.microsoft.com/office/excel/2006/main">
          <x14:cfRule type="expression" priority="1012" id="{D74A4ACA-21CE-44CD-B1C0-B4932A2AAE83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AN10:AN15 BC11:BC15 BR11:BR15 CG11:CG15 CV11:CV15 DK11:DK15 DZ11:DZ15</xm:sqref>
        </x14:conditionalFormatting>
        <x14:conditionalFormatting xmlns:xm="http://schemas.microsoft.com/office/excel/2006/main">
          <x14:cfRule type="expression" priority="1010" id="{EFFE95D5-92FE-40C5-9651-8A8B07203061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AO10:AO15 BD11:BD15 BS11:BS15 CH11:CH15 CW11:CW15 DL11:DL15 EA11:EA15</xm:sqref>
        </x14:conditionalFormatting>
        <x14:conditionalFormatting xmlns:xm="http://schemas.microsoft.com/office/excel/2006/main">
          <x14:cfRule type="expression" priority="1008" id="{F563FE51-0486-4F0D-AB9A-D56393041CAE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m:sqref>AP10:AP15 BE11:BE15 BT11:BT15 CI11:CI15 CX11:CX15 DM11:DM15 EB11:EB15</xm:sqref>
        </x14:conditionalFormatting>
        <x14:conditionalFormatting xmlns:xm="http://schemas.microsoft.com/office/excel/2006/main">
          <x14:cfRule type="expression" priority="611" id="{5275E93C-7E17-430B-A2AD-F58F239D2B2F}">
            <xm:f>IF(COUNTIF(რეიტინგი!$D$27:$D$63,AK10&amp;AL10)=1,1,0)</xm:f>
            <x14:dxf>
              <fill>
                <patternFill>
                  <bgColor rgb="FFFF0000"/>
                </patternFill>
              </fill>
            </x14:dxf>
          </x14:cfRule>
          <x14:cfRule type="expression" priority="629" id="{1A773028-79F2-46F9-91E2-1BCC3BF83711}">
            <xm:f>IF(COUNTIF(რეიტინგი!$J$2:$J$80,AK10&amp;AL10)=1,0,1)</xm:f>
            <x14:dxf>
              <fill>
                <patternFill>
                  <bgColor theme="5" tint="0.59996337778862885"/>
                </patternFill>
              </fill>
            </x14:dxf>
          </x14:cfRule>
          <xm:sqref>AK10:AK15 AZ10:AZ15 BO10:BO15 CD10:CD15 CS10:CS15 DH10:DH15 DW10:DW15</xm:sqref>
        </x14:conditionalFormatting>
        <x14:conditionalFormatting xmlns:xm="http://schemas.microsoft.com/office/excel/2006/main">
          <x14:cfRule type="expression" priority="599" id="{BF14F50D-BAA8-4803-82F1-74D9E2DB124E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AR10</xm:sqref>
        </x14:conditionalFormatting>
        <x14:conditionalFormatting xmlns:xm="http://schemas.microsoft.com/office/excel/2006/main">
          <x14:cfRule type="expression" priority="597" id="{021662DF-F629-4F13-944F-3F9FD14B3C62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AS10</xm:sqref>
        </x14:conditionalFormatting>
        <x14:conditionalFormatting xmlns:xm="http://schemas.microsoft.com/office/excel/2006/main">
          <x14:cfRule type="expression" priority="595" id="{3BA9CF5D-E784-452A-A9CA-7743E9EB092D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AT10</xm:sqref>
        </x14:conditionalFormatting>
        <x14:conditionalFormatting xmlns:xm="http://schemas.microsoft.com/office/excel/2006/main">
          <x14:cfRule type="expression" priority="593" id="{FF83A7FD-C71F-4D65-AB47-5CCF44EE53E7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AU10</xm:sqref>
        </x14:conditionalFormatting>
        <x14:conditionalFormatting xmlns:xm="http://schemas.microsoft.com/office/excel/2006/main">
          <x14:cfRule type="expression" priority="591" id="{5A142FC2-67D2-4D16-BEEB-98E98BA1E3FE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AV10</xm:sqref>
        </x14:conditionalFormatting>
        <x14:conditionalFormatting xmlns:xm="http://schemas.microsoft.com/office/excel/2006/main">
          <x14:cfRule type="expression" priority="589" id="{33C2F26E-9DF1-4C75-A5DB-4F7FB1BB83F0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AW10</xm:sqref>
        </x14:conditionalFormatting>
        <x14:conditionalFormatting xmlns:xm="http://schemas.microsoft.com/office/excel/2006/main">
          <x14:cfRule type="expression" priority="587" id="{42560CA7-BB77-4CF6-BF6A-B375DEEC8262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AX10</xm:sqref>
        </x14:conditionalFormatting>
        <x14:conditionalFormatting xmlns:xm="http://schemas.microsoft.com/office/excel/2006/main">
          <x14:cfRule type="expression" priority="585" id="{D9E36BCD-373F-431C-82DB-5AE6E048819E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AY10</xm:sqref>
        </x14:conditionalFormatting>
        <x14:conditionalFormatting xmlns:xm="http://schemas.microsoft.com/office/excel/2006/main">
          <x14:cfRule type="expression" priority="581" id="{7DD60D42-EBFA-4D51-89CB-BAFB1D0A9C2E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BA10</xm:sqref>
        </x14:conditionalFormatting>
        <x14:conditionalFormatting xmlns:xm="http://schemas.microsoft.com/office/excel/2006/main">
          <x14:cfRule type="expression" priority="579" id="{55F4D734-7505-4D5E-BCE1-F1F02631E65B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BB10</xm:sqref>
        </x14:conditionalFormatting>
        <x14:conditionalFormatting xmlns:xm="http://schemas.microsoft.com/office/excel/2006/main">
          <x14:cfRule type="expression" priority="577" id="{464E6300-F9FC-4A56-A7C6-9E472CC11146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BC10</xm:sqref>
        </x14:conditionalFormatting>
        <x14:conditionalFormatting xmlns:xm="http://schemas.microsoft.com/office/excel/2006/main">
          <x14:cfRule type="expression" priority="575" id="{524CB3C8-942E-47B1-B85A-DC0473F27D69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BD10</xm:sqref>
        </x14:conditionalFormatting>
        <x14:conditionalFormatting xmlns:xm="http://schemas.microsoft.com/office/excel/2006/main">
          <x14:cfRule type="expression" priority="573" id="{71CE0B28-F9AF-4A93-B04A-7CBABC33F5F1}">
            <xm:f>IF(COUNTIF(რეიტინგი!$D$27:$D$63,AZ10&amp;BA10)=1,1,0)</xm:f>
            <x14:dxf>
              <fill>
                <patternFill>
                  <bgColor rgb="FFFF0000"/>
                </patternFill>
              </fill>
            </x14:dxf>
          </x14:cfRule>
          <xm:sqref>BE10</xm:sqref>
        </x14:conditionalFormatting>
        <x14:conditionalFormatting xmlns:xm="http://schemas.microsoft.com/office/excel/2006/main">
          <x14:cfRule type="expression" priority="541" id="{948FE65E-FCFB-423D-A282-F49CE17D4500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BG10</xm:sqref>
        </x14:conditionalFormatting>
        <x14:conditionalFormatting xmlns:xm="http://schemas.microsoft.com/office/excel/2006/main">
          <x14:cfRule type="expression" priority="539" id="{9654A41B-5328-4095-91B2-75E5493FBA40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BH10</xm:sqref>
        </x14:conditionalFormatting>
        <x14:conditionalFormatting xmlns:xm="http://schemas.microsoft.com/office/excel/2006/main">
          <x14:cfRule type="expression" priority="537" id="{59FD5387-E4E2-4AD8-A86B-5882C7739D5A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BI10</xm:sqref>
        </x14:conditionalFormatting>
        <x14:conditionalFormatting xmlns:xm="http://schemas.microsoft.com/office/excel/2006/main">
          <x14:cfRule type="expression" priority="535" id="{05E9A080-5B7C-4D35-969B-84C20AF4FBD9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BJ10</xm:sqref>
        </x14:conditionalFormatting>
        <x14:conditionalFormatting xmlns:xm="http://schemas.microsoft.com/office/excel/2006/main">
          <x14:cfRule type="expression" priority="533" id="{50DAF28C-B4A8-4C2D-BC9D-B5EBB216931B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BK10</xm:sqref>
        </x14:conditionalFormatting>
        <x14:conditionalFormatting xmlns:xm="http://schemas.microsoft.com/office/excel/2006/main">
          <x14:cfRule type="expression" priority="531" id="{11F4C3E7-307D-4F39-9D0E-996377555A98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BL10</xm:sqref>
        </x14:conditionalFormatting>
        <x14:conditionalFormatting xmlns:xm="http://schemas.microsoft.com/office/excel/2006/main">
          <x14:cfRule type="expression" priority="529" id="{6629EC17-E364-47D5-8EE5-99958582B55A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BM10</xm:sqref>
        </x14:conditionalFormatting>
        <x14:conditionalFormatting xmlns:xm="http://schemas.microsoft.com/office/excel/2006/main">
          <x14:cfRule type="expression" priority="527" id="{13CECFC9-58CC-4C2E-B1CD-DC8712CB3F99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BN10</xm:sqref>
        </x14:conditionalFormatting>
        <x14:conditionalFormatting xmlns:xm="http://schemas.microsoft.com/office/excel/2006/main">
          <x14:cfRule type="expression" priority="523" id="{144D5B20-C89B-46F3-81D0-333EFD2AD0FD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BP10</xm:sqref>
        </x14:conditionalFormatting>
        <x14:conditionalFormatting xmlns:xm="http://schemas.microsoft.com/office/excel/2006/main">
          <x14:cfRule type="expression" priority="521" id="{893C06A6-25BA-4671-8AE4-8863A9C7A5F9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BQ10</xm:sqref>
        </x14:conditionalFormatting>
        <x14:conditionalFormatting xmlns:xm="http://schemas.microsoft.com/office/excel/2006/main">
          <x14:cfRule type="expression" priority="519" id="{B45F41C1-46D8-4ABA-8F1D-07453FB70CAE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BR10</xm:sqref>
        </x14:conditionalFormatting>
        <x14:conditionalFormatting xmlns:xm="http://schemas.microsoft.com/office/excel/2006/main">
          <x14:cfRule type="expression" priority="517" id="{C380974B-CA0B-4793-9B18-B7BE7B4A2B90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BS10</xm:sqref>
        </x14:conditionalFormatting>
        <x14:conditionalFormatting xmlns:xm="http://schemas.microsoft.com/office/excel/2006/main">
          <x14:cfRule type="expression" priority="515" id="{16BCAE2F-0502-40BA-96CB-140355364BAE}">
            <xm:f>IF(COUNTIF(რეიტინგი!$D$27:$D$63,BO10&amp;BP10)=1,1,0)</xm:f>
            <x14:dxf>
              <fill>
                <patternFill>
                  <bgColor rgb="FFFF0000"/>
                </patternFill>
              </fill>
            </x14:dxf>
          </x14:cfRule>
          <xm:sqref>BT10</xm:sqref>
        </x14:conditionalFormatting>
        <x14:conditionalFormatting xmlns:xm="http://schemas.microsoft.com/office/excel/2006/main">
          <x14:cfRule type="expression" priority="484" id="{F168CAE7-7F15-4A6A-AC26-18846D1D7996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BV10</xm:sqref>
        </x14:conditionalFormatting>
        <x14:conditionalFormatting xmlns:xm="http://schemas.microsoft.com/office/excel/2006/main">
          <x14:cfRule type="expression" priority="482" id="{4B2B6B92-FB6D-4D0E-B319-241C343F362D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BW10</xm:sqref>
        </x14:conditionalFormatting>
        <x14:conditionalFormatting xmlns:xm="http://schemas.microsoft.com/office/excel/2006/main">
          <x14:cfRule type="expression" priority="480" id="{7CAF383E-F311-4CDD-B140-42F1BE56FCE2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BX10</xm:sqref>
        </x14:conditionalFormatting>
        <x14:conditionalFormatting xmlns:xm="http://schemas.microsoft.com/office/excel/2006/main">
          <x14:cfRule type="expression" priority="478" id="{1A07DB02-4CF4-41B4-9AB0-92CE5299C91C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BY10</xm:sqref>
        </x14:conditionalFormatting>
        <x14:conditionalFormatting xmlns:xm="http://schemas.microsoft.com/office/excel/2006/main">
          <x14:cfRule type="expression" priority="476" id="{8C5BA3E9-3AFC-4132-9EDB-F51B362254F7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BZ10</xm:sqref>
        </x14:conditionalFormatting>
        <x14:conditionalFormatting xmlns:xm="http://schemas.microsoft.com/office/excel/2006/main">
          <x14:cfRule type="expression" priority="474" id="{6E337FE0-45A2-48A1-91A0-2B6D9C13A560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CA10</xm:sqref>
        </x14:conditionalFormatting>
        <x14:conditionalFormatting xmlns:xm="http://schemas.microsoft.com/office/excel/2006/main">
          <x14:cfRule type="expression" priority="472" id="{2A0C70C0-9614-47E2-A5D0-77CC8121B3D0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CB10</xm:sqref>
        </x14:conditionalFormatting>
        <x14:conditionalFormatting xmlns:xm="http://schemas.microsoft.com/office/excel/2006/main">
          <x14:cfRule type="expression" priority="470" id="{5BB81C04-C9D2-4387-B72D-374717CA0B30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CC10</xm:sqref>
        </x14:conditionalFormatting>
        <x14:conditionalFormatting xmlns:xm="http://schemas.microsoft.com/office/excel/2006/main">
          <x14:cfRule type="expression" priority="468" id="{B0C20B9E-B028-4C10-A429-BF108012CE14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CE10</xm:sqref>
        </x14:conditionalFormatting>
        <x14:conditionalFormatting xmlns:xm="http://schemas.microsoft.com/office/excel/2006/main">
          <x14:cfRule type="expression" priority="466" id="{B3BF4BFC-4CC8-4F59-8808-33D70865FE2E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CF10</xm:sqref>
        </x14:conditionalFormatting>
        <x14:conditionalFormatting xmlns:xm="http://schemas.microsoft.com/office/excel/2006/main">
          <x14:cfRule type="expression" priority="464" id="{D51D1D8E-4AF2-42E0-B191-0D33CFBCC89F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CG10</xm:sqref>
        </x14:conditionalFormatting>
        <x14:conditionalFormatting xmlns:xm="http://schemas.microsoft.com/office/excel/2006/main">
          <x14:cfRule type="expression" priority="462" id="{FF11E1E3-B676-45EA-990D-EA3EB9D0B7B7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CH10</xm:sqref>
        </x14:conditionalFormatting>
        <x14:conditionalFormatting xmlns:xm="http://schemas.microsoft.com/office/excel/2006/main">
          <x14:cfRule type="expression" priority="460" id="{41849694-694D-4515-B0DD-A8308EAC32EA}">
            <xm:f>IF(COUNTIF(რეიტინგი!$D$27:$D$63,CD10&amp;CE10)=1,1,0)</xm:f>
            <x14:dxf>
              <fill>
                <patternFill>
                  <bgColor rgb="FFFF0000"/>
                </patternFill>
              </fill>
            </x14:dxf>
          </x14:cfRule>
          <xm:sqref>CI10</xm:sqref>
        </x14:conditionalFormatting>
        <x14:conditionalFormatting xmlns:xm="http://schemas.microsoft.com/office/excel/2006/main">
          <x14:cfRule type="expression" priority="429" id="{00B8DBA5-0C24-454E-900F-1B377A2847B9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CK10</xm:sqref>
        </x14:conditionalFormatting>
        <x14:conditionalFormatting xmlns:xm="http://schemas.microsoft.com/office/excel/2006/main">
          <x14:cfRule type="expression" priority="427" id="{FC1FF659-F256-43B2-B1AE-6F39D2313BE9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CL10</xm:sqref>
        </x14:conditionalFormatting>
        <x14:conditionalFormatting xmlns:xm="http://schemas.microsoft.com/office/excel/2006/main">
          <x14:cfRule type="expression" priority="425" id="{75F71389-81D4-47FE-AF04-2D5C9675CBD7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CM10</xm:sqref>
        </x14:conditionalFormatting>
        <x14:conditionalFormatting xmlns:xm="http://schemas.microsoft.com/office/excel/2006/main">
          <x14:cfRule type="expression" priority="423" id="{D3F54056-A73E-47A0-8AB9-B25EC11EE103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CN10</xm:sqref>
        </x14:conditionalFormatting>
        <x14:conditionalFormatting xmlns:xm="http://schemas.microsoft.com/office/excel/2006/main">
          <x14:cfRule type="expression" priority="421" id="{68183418-7C8F-40D0-AF41-89CD5D5EA130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CO10</xm:sqref>
        </x14:conditionalFormatting>
        <x14:conditionalFormatting xmlns:xm="http://schemas.microsoft.com/office/excel/2006/main">
          <x14:cfRule type="expression" priority="419" id="{CC7E154D-C4C9-4B78-9899-C8A78D327773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CP10</xm:sqref>
        </x14:conditionalFormatting>
        <x14:conditionalFormatting xmlns:xm="http://schemas.microsoft.com/office/excel/2006/main">
          <x14:cfRule type="expression" priority="417" id="{52C99F94-F2E1-4426-B197-C01B02D71F7C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CQ10</xm:sqref>
        </x14:conditionalFormatting>
        <x14:conditionalFormatting xmlns:xm="http://schemas.microsoft.com/office/excel/2006/main">
          <x14:cfRule type="expression" priority="415" id="{060C2BEC-D2F4-4454-BF53-D10917DA9B6D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CR10</xm:sqref>
        </x14:conditionalFormatting>
        <x14:conditionalFormatting xmlns:xm="http://schemas.microsoft.com/office/excel/2006/main">
          <x14:cfRule type="expression" priority="413" id="{93A6773D-CDBB-484C-B12C-F0EBE8BA0F0E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CT10</xm:sqref>
        </x14:conditionalFormatting>
        <x14:conditionalFormatting xmlns:xm="http://schemas.microsoft.com/office/excel/2006/main">
          <x14:cfRule type="expression" priority="411" id="{7A741025-5FA4-43F8-9400-DA604C9A5A4E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CU10</xm:sqref>
        </x14:conditionalFormatting>
        <x14:conditionalFormatting xmlns:xm="http://schemas.microsoft.com/office/excel/2006/main">
          <x14:cfRule type="expression" priority="409" id="{FFAF638A-2AF5-41C3-8A64-16A7CADCB423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CV10</xm:sqref>
        </x14:conditionalFormatting>
        <x14:conditionalFormatting xmlns:xm="http://schemas.microsoft.com/office/excel/2006/main">
          <x14:cfRule type="expression" priority="407" id="{0358A9F2-781D-4181-B1E3-F8D2EA62B170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CW10</xm:sqref>
        </x14:conditionalFormatting>
        <x14:conditionalFormatting xmlns:xm="http://schemas.microsoft.com/office/excel/2006/main">
          <x14:cfRule type="expression" priority="405" id="{287209B5-587E-4B11-AD54-68AF2D25275F}">
            <xm:f>IF(COUNTIF(რეიტინგი!$D$27:$D$63,CS10&amp;CT10)=1,1,0)</xm:f>
            <x14:dxf>
              <fill>
                <patternFill>
                  <bgColor rgb="FFFF0000"/>
                </patternFill>
              </fill>
            </x14:dxf>
          </x14:cfRule>
          <xm:sqref>CX10</xm:sqref>
        </x14:conditionalFormatting>
        <x14:conditionalFormatting xmlns:xm="http://schemas.microsoft.com/office/excel/2006/main">
          <x14:cfRule type="expression" priority="374" id="{63FBA7F6-4D19-4570-85CD-F82628ABBD0E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CZ10</xm:sqref>
        </x14:conditionalFormatting>
        <x14:conditionalFormatting xmlns:xm="http://schemas.microsoft.com/office/excel/2006/main">
          <x14:cfRule type="expression" priority="372" id="{90292687-4E97-4E8A-80D5-D558817B1914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DA10</xm:sqref>
        </x14:conditionalFormatting>
        <x14:conditionalFormatting xmlns:xm="http://schemas.microsoft.com/office/excel/2006/main">
          <x14:cfRule type="expression" priority="370" id="{2BA94A84-3EB3-4658-A967-1BA166F42AFD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DB10</xm:sqref>
        </x14:conditionalFormatting>
        <x14:conditionalFormatting xmlns:xm="http://schemas.microsoft.com/office/excel/2006/main">
          <x14:cfRule type="expression" priority="368" id="{2B2018BB-EC88-484E-87E3-F7BF98263694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DC10</xm:sqref>
        </x14:conditionalFormatting>
        <x14:conditionalFormatting xmlns:xm="http://schemas.microsoft.com/office/excel/2006/main">
          <x14:cfRule type="expression" priority="366" id="{3CA50E0E-F744-403C-AF29-C400D7F45DDB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DD10</xm:sqref>
        </x14:conditionalFormatting>
        <x14:conditionalFormatting xmlns:xm="http://schemas.microsoft.com/office/excel/2006/main">
          <x14:cfRule type="expression" priority="364" id="{353D9431-A4CF-4C40-8F17-DD895ACD3485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DE10</xm:sqref>
        </x14:conditionalFormatting>
        <x14:conditionalFormatting xmlns:xm="http://schemas.microsoft.com/office/excel/2006/main">
          <x14:cfRule type="expression" priority="362" id="{470438FB-935E-40FA-BC2E-2F0EFC20B514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DF10</xm:sqref>
        </x14:conditionalFormatting>
        <x14:conditionalFormatting xmlns:xm="http://schemas.microsoft.com/office/excel/2006/main">
          <x14:cfRule type="expression" priority="360" id="{8179B34A-0E60-4E87-8CF3-E537A7CC0AD5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DG10</xm:sqref>
        </x14:conditionalFormatting>
        <x14:conditionalFormatting xmlns:xm="http://schemas.microsoft.com/office/excel/2006/main">
          <x14:cfRule type="expression" priority="358" id="{00BAFB35-FE42-4C68-9E0F-632A1AC02A23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DI10</xm:sqref>
        </x14:conditionalFormatting>
        <x14:conditionalFormatting xmlns:xm="http://schemas.microsoft.com/office/excel/2006/main">
          <x14:cfRule type="expression" priority="356" id="{9BF6B9B0-2528-4CEA-A485-736083499D16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DJ10</xm:sqref>
        </x14:conditionalFormatting>
        <x14:conditionalFormatting xmlns:xm="http://schemas.microsoft.com/office/excel/2006/main">
          <x14:cfRule type="expression" priority="354" id="{4860003F-B658-41B0-A07F-A8F4E238558D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DK10</xm:sqref>
        </x14:conditionalFormatting>
        <x14:conditionalFormatting xmlns:xm="http://schemas.microsoft.com/office/excel/2006/main">
          <x14:cfRule type="expression" priority="352" id="{3B97DCB0-81E2-48A6-92C1-BFCA55934091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DL10</xm:sqref>
        </x14:conditionalFormatting>
        <x14:conditionalFormatting xmlns:xm="http://schemas.microsoft.com/office/excel/2006/main">
          <x14:cfRule type="expression" priority="350" id="{C4815610-6390-4DF5-BA90-277DBBEA5A92}">
            <xm:f>IF(COUNTIF(რეიტინგი!$D$27:$D$63,DH10&amp;DI10)=1,1,0)</xm:f>
            <x14:dxf>
              <fill>
                <patternFill>
                  <bgColor rgb="FFFF0000"/>
                </patternFill>
              </fill>
            </x14:dxf>
          </x14:cfRule>
          <xm:sqref>DM10</xm:sqref>
        </x14:conditionalFormatting>
        <x14:conditionalFormatting xmlns:xm="http://schemas.microsoft.com/office/excel/2006/main">
          <x14:cfRule type="expression" priority="264" id="{68D06111-D346-4EB5-AC40-2185D94E5EC7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DO10</xm:sqref>
        </x14:conditionalFormatting>
        <x14:conditionalFormatting xmlns:xm="http://schemas.microsoft.com/office/excel/2006/main">
          <x14:cfRule type="expression" priority="262" id="{06775C2B-4BFD-4A13-AE99-E105EA9F29A8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DP10</xm:sqref>
        </x14:conditionalFormatting>
        <x14:conditionalFormatting xmlns:xm="http://schemas.microsoft.com/office/excel/2006/main">
          <x14:cfRule type="expression" priority="260" id="{AA0DD751-DA05-4F27-A9B1-3DA88377E7DA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DQ10</xm:sqref>
        </x14:conditionalFormatting>
        <x14:conditionalFormatting xmlns:xm="http://schemas.microsoft.com/office/excel/2006/main">
          <x14:cfRule type="expression" priority="258" id="{8F9D1AFC-72B9-4ECE-BA29-0CF7753B8C5B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DR10</xm:sqref>
        </x14:conditionalFormatting>
        <x14:conditionalFormatting xmlns:xm="http://schemas.microsoft.com/office/excel/2006/main">
          <x14:cfRule type="expression" priority="256" id="{C76DB448-3460-43CB-87AE-FCFBD0BE6606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DS10</xm:sqref>
        </x14:conditionalFormatting>
        <x14:conditionalFormatting xmlns:xm="http://schemas.microsoft.com/office/excel/2006/main">
          <x14:cfRule type="expression" priority="254" id="{CE60F67E-D96E-46F9-9112-3816CFCFF054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DT10</xm:sqref>
        </x14:conditionalFormatting>
        <x14:conditionalFormatting xmlns:xm="http://schemas.microsoft.com/office/excel/2006/main">
          <x14:cfRule type="expression" priority="252" id="{5EF34C02-217F-4589-A30F-92F276022563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DU10</xm:sqref>
        </x14:conditionalFormatting>
        <x14:conditionalFormatting xmlns:xm="http://schemas.microsoft.com/office/excel/2006/main">
          <x14:cfRule type="expression" priority="250" id="{A54DD966-EA6E-4D49-B6B2-1F82B99A3EAB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DV10</xm:sqref>
        </x14:conditionalFormatting>
        <x14:conditionalFormatting xmlns:xm="http://schemas.microsoft.com/office/excel/2006/main">
          <x14:cfRule type="expression" priority="248" id="{79798A3C-B306-4E5A-A023-88655C2FAC4E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DX10</xm:sqref>
        </x14:conditionalFormatting>
        <x14:conditionalFormatting xmlns:xm="http://schemas.microsoft.com/office/excel/2006/main">
          <x14:cfRule type="expression" priority="246" id="{C642BFB0-12F2-48AA-A0F4-A4FCB7767F1A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DY10</xm:sqref>
        </x14:conditionalFormatting>
        <x14:conditionalFormatting xmlns:xm="http://schemas.microsoft.com/office/excel/2006/main">
          <x14:cfRule type="expression" priority="244" id="{5D6523EC-7816-4379-8BF6-97440DFF8AF0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DZ10</xm:sqref>
        </x14:conditionalFormatting>
        <x14:conditionalFormatting xmlns:xm="http://schemas.microsoft.com/office/excel/2006/main">
          <x14:cfRule type="expression" priority="242" id="{A641F87F-C084-448F-B31E-96B4BB1B3EDC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EA10</xm:sqref>
        </x14:conditionalFormatting>
        <x14:conditionalFormatting xmlns:xm="http://schemas.microsoft.com/office/excel/2006/main">
          <x14:cfRule type="expression" priority="240" id="{AD039B74-151D-4931-92E4-141A1C4A69A2}">
            <xm:f>IF(COUNTIF(რეიტინგი!$D$27:$D$63,DW10&amp;DX10)=1,1,0)</xm:f>
            <x14:dxf>
              <fill>
                <patternFill>
                  <bgColor rgb="FFFF0000"/>
                </patternFill>
              </fill>
            </x14:dxf>
          </x14:cfRule>
          <xm:sqref>EB10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რეიტინგი!$A$1:$E$1</xm:f>
          </x14:formula1>
          <xm:sqref>DX10:DX15 AL10:AL15 BP10:BP15 DI10:DI15 CT10:CT15 BA10:BA15 CE10:CE15</xm:sqref>
        </x14:dataValidation>
        <x14:dataValidation type="list" showInputMessage="1" showErrorMessage="1">
          <x14:formula1>
            <xm:f>რეიტინგი!$B$27:$B$75</xm:f>
          </x14:formula1>
          <xm:sqref>AK10:AK15 CS10:CS15 BO10:BO15 DH10:DH15 CD10:CD15 DW10:DW15 AZ10:AZ15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workbookViewId="0">
      <selection activeCell="G12" sqref="G12"/>
    </sheetView>
  </sheetViews>
  <sheetFormatPr defaultColWidth="9.140625" defaultRowHeight="15" x14ac:dyDescent="0.25"/>
  <cols>
    <col min="1" max="1" width="9.140625" style="2"/>
    <col min="2" max="2" width="19.28515625" style="2" customWidth="1"/>
    <col min="3" max="3" width="12" style="2" customWidth="1"/>
    <col min="4" max="4" width="8.5703125" style="2" customWidth="1"/>
    <col min="5" max="5" width="8.42578125" style="2" customWidth="1"/>
    <col min="6" max="8" width="9.140625" style="1"/>
    <col min="9" max="9" width="23.85546875" style="2" customWidth="1"/>
    <col min="10" max="16384" width="9.140625" style="1"/>
  </cols>
  <sheetData>
    <row r="1" spans="1:10" ht="23.25" customHeight="1" thickBot="1" x14ac:dyDescent="0.3">
      <c r="A1" s="5" t="s">
        <v>91</v>
      </c>
      <c r="B1" s="6" t="s">
        <v>92</v>
      </c>
      <c r="C1" s="6" t="s">
        <v>39</v>
      </c>
      <c r="D1" s="6" t="s">
        <v>40</v>
      </c>
      <c r="E1" s="7" t="s">
        <v>88</v>
      </c>
    </row>
    <row r="2" spans="1:10" x14ac:dyDescent="0.25">
      <c r="A2" s="8" t="s">
        <v>41</v>
      </c>
      <c r="B2" s="9" t="s">
        <v>56</v>
      </c>
      <c r="C2" s="9" t="s">
        <v>67</v>
      </c>
      <c r="D2" s="9" t="s">
        <v>56</v>
      </c>
      <c r="E2" s="10" t="s">
        <v>89</v>
      </c>
      <c r="H2" s="2" t="s">
        <v>41</v>
      </c>
      <c r="I2" s="3" t="s">
        <v>91</v>
      </c>
      <c r="J2" s="2" t="str">
        <f>H2&amp;I2</f>
        <v>A++AM Best</v>
      </c>
    </row>
    <row r="3" spans="1:10" x14ac:dyDescent="0.25">
      <c r="A3" s="11" t="s">
        <v>53</v>
      </c>
      <c r="B3" s="12" t="s">
        <v>57</v>
      </c>
      <c r="C3" s="12" t="s">
        <v>68</v>
      </c>
      <c r="D3" s="12" t="s">
        <v>57</v>
      </c>
      <c r="E3" s="13"/>
      <c r="H3" s="2" t="s">
        <v>53</v>
      </c>
      <c r="I3" s="3" t="s">
        <v>91</v>
      </c>
      <c r="J3" s="2" t="str">
        <f t="shared" ref="J3:J66" si="0">H3&amp;I3</f>
        <v>A+AM Best</v>
      </c>
    </row>
    <row r="4" spans="1:10" x14ac:dyDescent="0.25">
      <c r="A4" s="11" t="s">
        <v>54</v>
      </c>
      <c r="B4" s="12" t="s">
        <v>58</v>
      </c>
      <c r="C4" s="12" t="s">
        <v>69</v>
      </c>
      <c r="D4" s="12" t="s">
        <v>58</v>
      </c>
      <c r="E4" s="13"/>
      <c r="H4" s="2" t="s">
        <v>54</v>
      </c>
      <c r="I4" s="3" t="s">
        <v>91</v>
      </c>
      <c r="J4" s="2" t="str">
        <f t="shared" si="0"/>
        <v>AAM Best</v>
      </c>
    </row>
    <row r="5" spans="1:10" x14ac:dyDescent="0.25">
      <c r="A5" s="11" t="s">
        <v>42</v>
      </c>
      <c r="B5" s="12" t="s">
        <v>59</v>
      </c>
      <c r="C5" s="12" t="s">
        <v>70</v>
      </c>
      <c r="D5" s="12" t="s">
        <v>59</v>
      </c>
      <c r="E5" s="13"/>
      <c r="H5" s="2" t="s">
        <v>42</v>
      </c>
      <c r="I5" s="3" t="s">
        <v>91</v>
      </c>
      <c r="J5" s="2" t="str">
        <f t="shared" si="0"/>
        <v>A-AM Best</v>
      </c>
    </row>
    <row r="6" spans="1:10" x14ac:dyDescent="0.25">
      <c r="A6" s="11" t="s">
        <v>43</v>
      </c>
      <c r="B6" s="12" t="s">
        <v>53</v>
      </c>
      <c r="C6" s="12" t="s">
        <v>71</v>
      </c>
      <c r="D6" s="12" t="s">
        <v>53</v>
      </c>
      <c r="E6" s="13"/>
      <c r="H6" s="2" t="s">
        <v>43</v>
      </c>
      <c r="I6" s="3" t="s">
        <v>91</v>
      </c>
      <c r="J6" s="2" t="str">
        <f t="shared" si="0"/>
        <v>B++AM Best</v>
      </c>
    </row>
    <row r="7" spans="1:10" x14ac:dyDescent="0.25">
      <c r="A7" s="11" t="s">
        <v>55</v>
      </c>
      <c r="B7" s="12" t="s">
        <v>54</v>
      </c>
      <c r="C7" s="12" t="s">
        <v>72</v>
      </c>
      <c r="D7" s="12" t="s">
        <v>54</v>
      </c>
      <c r="E7" s="13"/>
      <c r="H7" s="2" t="s">
        <v>55</v>
      </c>
      <c r="I7" s="3" t="s">
        <v>91</v>
      </c>
      <c r="J7" s="2" t="str">
        <f t="shared" si="0"/>
        <v>B+AM Best</v>
      </c>
    </row>
    <row r="8" spans="1:10" x14ac:dyDescent="0.25">
      <c r="A8" s="11" t="s">
        <v>44</v>
      </c>
      <c r="B8" s="12" t="s">
        <v>42</v>
      </c>
      <c r="C8" s="12" t="s">
        <v>73</v>
      </c>
      <c r="D8" s="12" t="s">
        <v>42</v>
      </c>
      <c r="E8" s="13"/>
      <c r="H8" s="2" t="s">
        <v>44</v>
      </c>
      <c r="I8" s="3" t="s">
        <v>91</v>
      </c>
      <c r="J8" s="2" t="str">
        <f t="shared" si="0"/>
        <v>BAM Best</v>
      </c>
    </row>
    <row r="9" spans="1:10" x14ac:dyDescent="0.25">
      <c r="A9" s="14" t="s">
        <v>45</v>
      </c>
      <c r="B9" s="12" t="s">
        <v>60</v>
      </c>
      <c r="C9" s="12" t="s">
        <v>74</v>
      </c>
      <c r="D9" s="12" t="s">
        <v>60</v>
      </c>
      <c r="E9" s="13"/>
      <c r="H9" s="2" t="s">
        <v>45</v>
      </c>
      <c r="I9" s="3" t="s">
        <v>91</v>
      </c>
      <c r="J9" s="2" t="str">
        <f t="shared" si="0"/>
        <v>B-AM Best</v>
      </c>
    </row>
    <row r="10" spans="1:10" x14ac:dyDescent="0.25">
      <c r="A10" s="14" t="s">
        <v>46</v>
      </c>
      <c r="B10" s="12" t="s">
        <v>21</v>
      </c>
      <c r="C10" s="12" t="s">
        <v>75</v>
      </c>
      <c r="D10" s="12" t="s">
        <v>21</v>
      </c>
      <c r="E10" s="13"/>
      <c r="H10" s="2" t="s">
        <v>46</v>
      </c>
      <c r="I10" s="3" t="s">
        <v>91</v>
      </c>
      <c r="J10" s="2" t="str">
        <f t="shared" si="0"/>
        <v>C++AM Best</v>
      </c>
    </row>
    <row r="11" spans="1:10" x14ac:dyDescent="0.25">
      <c r="A11" s="14" t="s">
        <v>47</v>
      </c>
      <c r="B11" s="12" t="s">
        <v>61</v>
      </c>
      <c r="C11" s="12" t="s">
        <v>76</v>
      </c>
      <c r="D11" s="12" t="s">
        <v>61</v>
      </c>
      <c r="E11" s="13"/>
      <c r="H11" s="2" t="s">
        <v>47</v>
      </c>
      <c r="I11" s="3" t="s">
        <v>91</v>
      </c>
      <c r="J11" s="2" t="str">
        <f t="shared" si="0"/>
        <v>C+AM Best</v>
      </c>
    </row>
    <row r="12" spans="1:10" x14ac:dyDescent="0.25">
      <c r="A12" s="14" t="s">
        <v>48</v>
      </c>
      <c r="B12" s="12" t="s">
        <v>62</v>
      </c>
      <c r="C12" s="12" t="s">
        <v>77</v>
      </c>
      <c r="D12" s="12" t="s">
        <v>62</v>
      </c>
      <c r="E12" s="13"/>
      <c r="H12" s="2" t="s">
        <v>48</v>
      </c>
      <c r="I12" s="3" t="s">
        <v>91</v>
      </c>
      <c r="J12" s="2" t="str">
        <f t="shared" si="0"/>
        <v>CAM Best</v>
      </c>
    </row>
    <row r="13" spans="1:10" x14ac:dyDescent="0.25">
      <c r="A13" s="14" t="s">
        <v>49</v>
      </c>
      <c r="B13" s="15" t="s">
        <v>63</v>
      </c>
      <c r="C13" s="15" t="s">
        <v>78</v>
      </c>
      <c r="D13" s="15" t="s">
        <v>63</v>
      </c>
      <c r="E13" s="13"/>
      <c r="H13" s="2" t="s">
        <v>49</v>
      </c>
      <c r="I13" s="3" t="s">
        <v>91</v>
      </c>
      <c r="J13" s="2" t="str">
        <f t="shared" si="0"/>
        <v>C-AM Best</v>
      </c>
    </row>
    <row r="14" spans="1:10" x14ac:dyDescent="0.25">
      <c r="A14" s="14" t="s">
        <v>50</v>
      </c>
      <c r="B14" s="15" t="s">
        <v>64</v>
      </c>
      <c r="C14" s="15" t="s">
        <v>79</v>
      </c>
      <c r="D14" s="15" t="s">
        <v>64</v>
      </c>
      <c r="E14" s="13"/>
      <c r="H14" s="2" t="s">
        <v>50</v>
      </c>
      <c r="I14" s="3" t="s">
        <v>91</v>
      </c>
      <c r="J14" s="2" t="str">
        <f t="shared" si="0"/>
        <v>DAM Best</v>
      </c>
    </row>
    <row r="15" spans="1:10" x14ac:dyDescent="0.25">
      <c r="A15" s="14" t="s">
        <v>51</v>
      </c>
      <c r="B15" s="15" t="s">
        <v>55</v>
      </c>
      <c r="C15" s="15" t="s">
        <v>80</v>
      </c>
      <c r="D15" s="15" t="s">
        <v>55</v>
      </c>
      <c r="E15" s="13"/>
      <c r="H15" s="2" t="s">
        <v>51</v>
      </c>
      <c r="I15" s="3" t="s">
        <v>91</v>
      </c>
      <c r="J15" s="2" t="str">
        <f t="shared" si="0"/>
        <v>EAM Best</v>
      </c>
    </row>
    <row r="16" spans="1:10" x14ac:dyDescent="0.25">
      <c r="A16" s="14" t="s">
        <v>52</v>
      </c>
      <c r="B16" s="15" t="s">
        <v>44</v>
      </c>
      <c r="C16" s="15" t="s">
        <v>81</v>
      </c>
      <c r="D16" s="15" t="s">
        <v>44</v>
      </c>
      <c r="E16" s="13"/>
      <c r="H16" s="2" t="s">
        <v>52</v>
      </c>
      <c r="I16" s="3" t="s">
        <v>91</v>
      </c>
      <c r="J16" s="2" t="str">
        <f t="shared" si="0"/>
        <v>FAM Best</v>
      </c>
    </row>
    <row r="17" spans="1:10" x14ac:dyDescent="0.25">
      <c r="A17" s="14" t="s">
        <v>89</v>
      </c>
      <c r="B17" s="15" t="s">
        <v>45</v>
      </c>
      <c r="C17" s="15" t="s">
        <v>82</v>
      </c>
      <c r="D17" s="15" t="s">
        <v>45</v>
      </c>
      <c r="E17" s="13"/>
      <c r="H17" s="2" t="s">
        <v>89</v>
      </c>
      <c r="I17" s="3" t="s">
        <v>91</v>
      </c>
      <c r="J17" s="2" t="str">
        <f t="shared" si="0"/>
        <v>N/RAM Best</v>
      </c>
    </row>
    <row r="18" spans="1:10" x14ac:dyDescent="0.25">
      <c r="A18" s="11"/>
      <c r="B18" s="15" t="s">
        <v>65</v>
      </c>
      <c r="C18" s="15" t="s">
        <v>83</v>
      </c>
      <c r="D18" s="15" t="s">
        <v>85</v>
      </c>
      <c r="E18" s="13"/>
      <c r="H18" s="3" t="s">
        <v>56</v>
      </c>
      <c r="I18" s="3" t="s">
        <v>92</v>
      </c>
      <c r="J18" s="2" t="str">
        <f t="shared" si="0"/>
        <v>AAAStandard&amp;Poor's</v>
      </c>
    </row>
    <row r="19" spans="1:10" x14ac:dyDescent="0.25">
      <c r="A19" s="11"/>
      <c r="B19" s="15" t="s">
        <v>66</v>
      </c>
      <c r="C19" s="15" t="s">
        <v>84</v>
      </c>
      <c r="D19" s="15" t="s">
        <v>65</v>
      </c>
      <c r="E19" s="13"/>
      <c r="H19" s="3" t="s">
        <v>57</v>
      </c>
      <c r="I19" s="3" t="s">
        <v>92</v>
      </c>
      <c r="J19" s="2" t="str">
        <f t="shared" si="0"/>
        <v>AA+Standard&amp;Poor's</v>
      </c>
    </row>
    <row r="20" spans="1:10" x14ac:dyDescent="0.25">
      <c r="A20" s="11"/>
      <c r="B20" s="15" t="s">
        <v>89</v>
      </c>
      <c r="C20" s="15" t="s">
        <v>48</v>
      </c>
      <c r="D20" s="15" t="s">
        <v>86</v>
      </c>
      <c r="E20" s="13"/>
      <c r="H20" s="3" t="s">
        <v>58</v>
      </c>
      <c r="I20" s="3" t="s">
        <v>92</v>
      </c>
      <c r="J20" s="2" t="str">
        <f t="shared" si="0"/>
        <v>AAStandard&amp;Poor's</v>
      </c>
    </row>
    <row r="21" spans="1:10" x14ac:dyDescent="0.25">
      <c r="A21" s="11"/>
      <c r="B21" s="12"/>
      <c r="C21" s="15" t="s">
        <v>89</v>
      </c>
      <c r="D21" s="15" t="s">
        <v>87</v>
      </c>
      <c r="E21" s="13"/>
      <c r="H21" s="3" t="s">
        <v>59</v>
      </c>
      <c r="I21" s="3" t="s">
        <v>92</v>
      </c>
      <c r="J21" s="2" t="str">
        <f t="shared" si="0"/>
        <v>AA-Standard&amp;Poor's</v>
      </c>
    </row>
    <row r="22" spans="1:10" ht="15.75" thickBot="1" x14ac:dyDescent="0.3">
      <c r="A22" s="16"/>
      <c r="B22" s="17"/>
      <c r="C22" s="17"/>
      <c r="D22" s="18" t="s">
        <v>89</v>
      </c>
      <c r="E22" s="19"/>
      <c r="H22" s="3" t="s">
        <v>53</v>
      </c>
      <c r="I22" s="3" t="s">
        <v>92</v>
      </c>
      <c r="J22" s="2" t="str">
        <f t="shared" si="0"/>
        <v>A+Standard&amp;Poor's</v>
      </c>
    </row>
    <row r="23" spans="1:10" x14ac:dyDescent="0.25">
      <c r="H23" s="3" t="s">
        <v>54</v>
      </c>
      <c r="I23" s="3" t="s">
        <v>92</v>
      </c>
      <c r="J23" s="2" t="str">
        <f t="shared" si="0"/>
        <v>AStandard&amp;Poor's</v>
      </c>
    </row>
    <row r="24" spans="1:10" x14ac:dyDescent="0.25">
      <c r="H24" s="3" t="s">
        <v>42</v>
      </c>
      <c r="I24" s="3" t="s">
        <v>92</v>
      </c>
      <c r="J24" s="2" t="str">
        <f t="shared" si="0"/>
        <v>A-Standard&amp;Poor's</v>
      </c>
    </row>
    <row r="25" spans="1:10" x14ac:dyDescent="0.25">
      <c r="H25" s="3" t="s">
        <v>60</v>
      </c>
      <c r="I25" s="3" t="s">
        <v>92</v>
      </c>
      <c r="J25" s="2" t="str">
        <f t="shared" si="0"/>
        <v>BBB+Standard&amp;Poor's</v>
      </c>
    </row>
    <row r="26" spans="1:10" x14ac:dyDescent="0.25">
      <c r="H26" s="3" t="s">
        <v>21</v>
      </c>
      <c r="I26" s="3" t="s">
        <v>92</v>
      </c>
      <c r="J26" s="2" t="str">
        <f t="shared" si="0"/>
        <v>BBBStandard&amp;Poor's</v>
      </c>
    </row>
    <row r="27" spans="1:10" x14ac:dyDescent="0.25">
      <c r="B27" s="3" t="s">
        <v>54</v>
      </c>
      <c r="D27" s="2" t="s">
        <v>93</v>
      </c>
      <c r="H27" s="3" t="s">
        <v>61</v>
      </c>
      <c r="I27" s="3" t="s">
        <v>92</v>
      </c>
      <c r="J27" s="2" t="str">
        <f t="shared" si="0"/>
        <v>BBB-Standard&amp;Poor's</v>
      </c>
    </row>
    <row r="28" spans="1:10" x14ac:dyDescent="0.25">
      <c r="B28" s="3" t="s">
        <v>42</v>
      </c>
      <c r="D28" s="2" t="s">
        <v>94</v>
      </c>
      <c r="H28" s="3" t="s">
        <v>62</v>
      </c>
      <c r="I28" s="3" t="s">
        <v>92</v>
      </c>
      <c r="J28" s="2" t="str">
        <f t="shared" si="0"/>
        <v>BB+Standard&amp;Poor's</v>
      </c>
    </row>
    <row r="29" spans="1:10" x14ac:dyDescent="0.25">
      <c r="B29" s="3" t="s">
        <v>53</v>
      </c>
      <c r="D29" s="2" t="s">
        <v>95</v>
      </c>
      <c r="H29" s="3" t="s">
        <v>63</v>
      </c>
      <c r="I29" s="3" t="s">
        <v>92</v>
      </c>
      <c r="J29" s="2" t="str">
        <f t="shared" si="0"/>
        <v>BBStandard&amp;Poor's</v>
      </c>
    </row>
    <row r="30" spans="1:10" x14ac:dyDescent="0.25">
      <c r="B30" s="3" t="s">
        <v>41</v>
      </c>
      <c r="D30" s="2" t="s">
        <v>96</v>
      </c>
      <c r="H30" s="3" t="s">
        <v>64</v>
      </c>
      <c r="I30" s="3" t="s">
        <v>92</v>
      </c>
      <c r="J30" s="2" t="str">
        <f t="shared" si="0"/>
        <v>BB-Standard&amp;Poor's</v>
      </c>
    </row>
    <row r="31" spans="1:10" x14ac:dyDescent="0.25">
      <c r="B31" s="3" t="s">
        <v>71</v>
      </c>
      <c r="D31" s="2" t="s">
        <v>97</v>
      </c>
      <c r="H31" s="3" t="s">
        <v>55</v>
      </c>
      <c r="I31" s="3" t="s">
        <v>92</v>
      </c>
      <c r="J31" s="2" t="str">
        <f t="shared" si="0"/>
        <v>B+Standard&amp;Poor's</v>
      </c>
    </row>
    <row r="32" spans="1:10" x14ac:dyDescent="0.25">
      <c r="B32" s="3" t="s">
        <v>72</v>
      </c>
      <c r="D32" s="2" t="s">
        <v>98</v>
      </c>
      <c r="H32" s="3" t="s">
        <v>44</v>
      </c>
      <c r="I32" s="3" t="s">
        <v>92</v>
      </c>
      <c r="J32" s="2" t="str">
        <f t="shared" si="0"/>
        <v>BStandard&amp;Poor's</v>
      </c>
    </row>
    <row r="33" spans="2:10" x14ac:dyDescent="0.25">
      <c r="B33" s="3" t="s">
        <v>73</v>
      </c>
      <c r="D33" s="2" t="s">
        <v>99</v>
      </c>
      <c r="H33" s="3" t="s">
        <v>45</v>
      </c>
      <c r="I33" s="3" t="s">
        <v>92</v>
      </c>
      <c r="J33" s="2" t="str">
        <f t="shared" si="0"/>
        <v>B-Standard&amp;Poor's</v>
      </c>
    </row>
    <row r="34" spans="2:10" x14ac:dyDescent="0.25">
      <c r="B34" s="3" t="s">
        <v>58</v>
      </c>
      <c r="D34" s="2" t="s">
        <v>100</v>
      </c>
      <c r="H34" s="3" t="s">
        <v>65</v>
      </c>
      <c r="I34" s="3" t="s">
        <v>92</v>
      </c>
      <c r="J34" s="2" t="str">
        <f t="shared" si="0"/>
        <v>CCCStandard&amp;Poor's</v>
      </c>
    </row>
    <row r="35" spans="2:10" x14ac:dyDescent="0.25">
      <c r="B35" s="3" t="s">
        <v>59</v>
      </c>
      <c r="D35" s="2" t="s">
        <v>126</v>
      </c>
      <c r="H35" s="3" t="s">
        <v>66</v>
      </c>
      <c r="I35" s="3" t="s">
        <v>92</v>
      </c>
      <c r="J35" s="2" t="str">
        <f t="shared" si="0"/>
        <v>RStandard&amp;Poor's</v>
      </c>
    </row>
    <row r="36" spans="2:10" x14ac:dyDescent="0.25">
      <c r="B36" s="3" t="s">
        <v>57</v>
      </c>
      <c r="D36" s="2" t="s">
        <v>101</v>
      </c>
      <c r="H36" s="2" t="s">
        <v>89</v>
      </c>
      <c r="I36" s="3" t="s">
        <v>92</v>
      </c>
      <c r="J36" s="2" t="str">
        <f t="shared" si="0"/>
        <v>N/RStandard&amp;Poor's</v>
      </c>
    </row>
    <row r="37" spans="2:10" x14ac:dyDescent="0.25">
      <c r="B37" s="3" t="s">
        <v>68</v>
      </c>
      <c r="D37" s="2" t="s">
        <v>102</v>
      </c>
      <c r="H37" s="2" t="s">
        <v>67</v>
      </c>
      <c r="I37" s="3" t="s">
        <v>39</v>
      </c>
      <c r="J37" s="2" t="str">
        <f t="shared" si="0"/>
        <v>AaaMoody's</v>
      </c>
    </row>
    <row r="38" spans="2:10" x14ac:dyDescent="0.25">
      <c r="B38" s="3" t="s">
        <v>69</v>
      </c>
      <c r="D38" s="2" t="s">
        <v>103</v>
      </c>
      <c r="H38" s="2" t="s">
        <v>68</v>
      </c>
      <c r="I38" s="3" t="s">
        <v>39</v>
      </c>
      <c r="J38" s="2" t="str">
        <f t="shared" si="0"/>
        <v>Aa1Moody's</v>
      </c>
    </row>
    <row r="39" spans="2:10" x14ac:dyDescent="0.25">
      <c r="B39" s="3" t="s">
        <v>70</v>
      </c>
      <c r="D39" s="2" t="s">
        <v>104</v>
      </c>
      <c r="H39" s="2" t="s">
        <v>69</v>
      </c>
      <c r="I39" s="3" t="s">
        <v>39</v>
      </c>
      <c r="J39" s="2" t="str">
        <f t="shared" si="0"/>
        <v>Aa2Moody's</v>
      </c>
    </row>
    <row r="40" spans="2:10" x14ac:dyDescent="0.25">
      <c r="B40" s="3" t="s">
        <v>56</v>
      </c>
      <c r="D40" s="2" t="s">
        <v>105</v>
      </c>
      <c r="H40" s="2" t="s">
        <v>70</v>
      </c>
      <c r="I40" s="3" t="s">
        <v>39</v>
      </c>
      <c r="J40" s="2" t="str">
        <f t="shared" si="0"/>
        <v>Aa3Moody's</v>
      </c>
    </row>
    <row r="41" spans="2:10" x14ac:dyDescent="0.25">
      <c r="B41" s="3" t="s">
        <v>44</v>
      </c>
      <c r="D41" s="2" t="s">
        <v>106</v>
      </c>
      <c r="H41" s="2" t="s">
        <v>71</v>
      </c>
      <c r="I41" s="3" t="s">
        <v>39</v>
      </c>
      <c r="J41" s="2" t="str">
        <f t="shared" si="0"/>
        <v>A1Moody's</v>
      </c>
    </row>
    <row r="42" spans="2:10" x14ac:dyDescent="0.25">
      <c r="B42" s="3" t="s">
        <v>45</v>
      </c>
      <c r="D42" s="2" t="s">
        <v>107</v>
      </c>
      <c r="H42" s="2" t="s">
        <v>72</v>
      </c>
      <c r="I42" s="3" t="s">
        <v>39</v>
      </c>
      <c r="J42" s="2" t="str">
        <f t="shared" si="0"/>
        <v>A2Moody's</v>
      </c>
    </row>
    <row r="43" spans="2:10" x14ac:dyDescent="0.25">
      <c r="B43" s="3" t="s">
        <v>55</v>
      </c>
      <c r="D43" s="2" t="s">
        <v>127</v>
      </c>
      <c r="H43" s="2" t="s">
        <v>73</v>
      </c>
      <c r="I43" s="3" t="s">
        <v>39</v>
      </c>
      <c r="J43" s="2" t="str">
        <f t="shared" si="0"/>
        <v>A3Moody's</v>
      </c>
    </row>
    <row r="44" spans="2:10" x14ac:dyDescent="0.25">
      <c r="B44" s="3" t="s">
        <v>43</v>
      </c>
      <c r="D44" s="2" t="s">
        <v>108</v>
      </c>
      <c r="H44" s="2" t="s">
        <v>74</v>
      </c>
      <c r="I44" s="3" t="s">
        <v>39</v>
      </c>
      <c r="J44" s="2" t="str">
        <f t="shared" si="0"/>
        <v>Baa1Moody's</v>
      </c>
    </row>
    <row r="45" spans="2:10" x14ac:dyDescent="0.25">
      <c r="B45" s="3" t="s">
        <v>80</v>
      </c>
      <c r="D45" s="2" t="s">
        <v>109</v>
      </c>
      <c r="H45" s="2" t="s">
        <v>75</v>
      </c>
      <c r="I45" s="3" t="s">
        <v>39</v>
      </c>
      <c r="J45" s="2" t="str">
        <f t="shared" si="0"/>
        <v>Baa2Moody's</v>
      </c>
    </row>
    <row r="46" spans="2:10" x14ac:dyDescent="0.25">
      <c r="B46" s="3" t="s">
        <v>81</v>
      </c>
      <c r="D46" s="2" t="s">
        <v>110</v>
      </c>
      <c r="H46" s="2" t="s">
        <v>76</v>
      </c>
      <c r="I46" s="3" t="s">
        <v>39</v>
      </c>
      <c r="J46" s="2" t="str">
        <f t="shared" si="0"/>
        <v>Baa3Moody's</v>
      </c>
    </row>
    <row r="47" spans="2:10" x14ac:dyDescent="0.25">
      <c r="B47" s="3" t="s">
        <v>82</v>
      </c>
      <c r="D47" s="2" t="s">
        <v>111</v>
      </c>
      <c r="H47" s="2" t="s">
        <v>77</v>
      </c>
      <c r="I47" s="3" t="s">
        <v>39</v>
      </c>
      <c r="J47" s="2" t="str">
        <f t="shared" si="0"/>
        <v>Ba1Moody's</v>
      </c>
    </row>
    <row r="48" spans="2:10" x14ac:dyDescent="0.25">
      <c r="B48" s="3" t="s">
        <v>77</v>
      </c>
      <c r="D48" s="2" t="s">
        <v>112</v>
      </c>
      <c r="H48" s="2" t="s">
        <v>78</v>
      </c>
      <c r="I48" s="3" t="s">
        <v>39</v>
      </c>
      <c r="J48" s="2" t="str">
        <f t="shared" si="0"/>
        <v>Ba2Moody's</v>
      </c>
    </row>
    <row r="49" spans="2:10" x14ac:dyDescent="0.25">
      <c r="B49" s="3" t="s">
        <v>78</v>
      </c>
      <c r="D49" s="2" t="s">
        <v>113</v>
      </c>
      <c r="H49" s="2" t="s">
        <v>79</v>
      </c>
      <c r="I49" s="3" t="s">
        <v>39</v>
      </c>
      <c r="J49" s="2" t="str">
        <f t="shared" si="0"/>
        <v>Ba3Moody's</v>
      </c>
    </row>
    <row r="50" spans="2:10" x14ac:dyDescent="0.25">
      <c r="B50" s="3" t="s">
        <v>79</v>
      </c>
      <c r="D50" s="2" t="s">
        <v>114</v>
      </c>
      <c r="H50" s="2" t="s">
        <v>80</v>
      </c>
      <c r="I50" s="3" t="s">
        <v>39</v>
      </c>
      <c r="J50" s="2" t="str">
        <f t="shared" si="0"/>
        <v>B1Moody's</v>
      </c>
    </row>
    <row r="51" spans="2:10" x14ac:dyDescent="0.25">
      <c r="B51" s="3" t="s">
        <v>74</v>
      </c>
      <c r="D51" s="2" t="s">
        <v>115</v>
      </c>
      <c r="H51" s="2" t="s">
        <v>81</v>
      </c>
      <c r="I51" s="3" t="s">
        <v>39</v>
      </c>
      <c r="J51" s="2" t="str">
        <f t="shared" si="0"/>
        <v>B2Moody's</v>
      </c>
    </row>
    <row r="52" spans="2:10" x14ac:dyDescent="0.25">
      <c r="B52" s="3" t="s">
        <v>75</v>
      </c>
      <c r="D52" s="2" t="s">
        <v>128</v>
      </c>
      <c r="H52" s="2" t="s">
        <v>82</v>
      </c>
      <c r="I52" s="3" t="s">
        <v>39</v>
      </c>
      <c r="J52" s="2" t="str">
        <f t="shared" si="0"/>
        <v>B3Moody's</v>
      </c>
    </row>
    <row r="53" spans="2:10" x14ac:dyDescent="0.25">
      <c r="B53" s="3" t="s">
        <v>76</v>
      </c>
      <c r="D53" s="2" t="s">
        <v>116</v>
      </c>
      <c r="H53" s="2" t="s">
        <v>83</v>
      </c>
      <c r="I53" s="3" t="s">
        <v>39</v>
      </c>
      <c r="J53" s="2" t="str">
        <f t="shared" si="0"/>
        <v>CaaMoody's</v>
      </c>
    </row>
    <row r="54" spans="2:10" x14ac:dyDescent="0.25">
      <c r="B54" s="3" t="s">
        <v>63</v>
      </c>
      <c r="D54" s="2" t="s">
        <v>117</v>
      </c>
      <c r="H54" s="2" t="s">
        <v>84</v>
      </c>
      <c r="I54" s="3" t="s">
        <v>39</v>
      </c>
      <c r="J54" s="2" t="str">
        <f t="shared" si="0"/>
        <v>CaMoody's</v>
      </c>
    </row>
    <row r="55" spans="2:10" x14ac:dyDescent="0.25">
      <c r="B55" s="3" t="s">
        <v>64</v>
      </c>
      <c r="D55" s="2" t="s">
        <v>118</v>
      </c>
      <c r="H55" s="2" t="s">
        <v>48</v>
      </c>
      <c r="I55" s="3" t="s">
        <v>39</v>
      </c>
      <c r="J55" s="2" t="str">
        <f t="shared" si="0"/>
        <v>CMoody's</v>
      </c>
    </row>
    <row r="56" spans="2:10" x14ac:dyDescent="0.25">
      <c r="B56" s="3" t="s">
        <v>62</v>
      </c>
      <c r="D56" s="2" t="s">
        <v>119</v>
      </c>
      <c r="H56" s="2" t="s">
        <v>89</v>
      </c>
      <c r="I56" s="3" t="s">
        <v>39</v>
      </c>
      <c r="J56" s="2" t="str">
        <f t="shared" si="0"/>
        <v>N/RMoody's</v>
      </c>
    </row>
    <row r="57" spans="2:10" x14ac:dyDescent="0.25">
      <c r="B57" s="3" t="s">
        <v>21</v>
      </c>
      <c r="D57" s="2" t="s">
        <v>120</v>
      </c>
      <c r="H57" s="3" t="s">
        <v>56</v>
      </c>
      <c r="I57" s="3" t="s">
        <v>40</v>
      </c>
      <c r="J57" s="2" t="str">
        <f t="shared" si="0"/>
        <v>AAAFitch</v>
      </c>
    </row>
    <row r="58" spans="2:10" x14ac:dyDescent="0.25">
      <c r="B58" s="3" t="s">
        <v>61</v>
      </c>
      <c r="D58" s="2" t="s">
        <v>121</v>
      </c>
      <c r="H58" s="3" t="s">
        <v>57</v>
      </c>
      <c r="I58" s="3" t="s">
        <v>40</v>
      </c>
      <c r="J58" s="2" t="str">
        <f t="shared" si="0"/>
        <v>AA+Fitch</v>
      </c>
    </row>
    <row r="59" spans="2:10" x14ac:dyDescent="0.25">
      <c r="B59" s="3" t="s">
        <v>60</v>
      </c>
      <c r="D59" s="2" t="s">
        <v>122</v>
      </c>
      <c r="H59" s="3" t="s">
        <v>58</v>
      </c>
      <c r="I59" s="3" t="s">
        <v>40</v>
      </c>
      <c r="J59" s="2" t="str">
        <f t="shared" si="0"/>
        <v>AAFitch</v>
      </c>
    </row>
    <row r="60" spans="2:10" x14ac:dyDescent="0.25">
      <c r="B60" s="3" t="s">
        <v>48</v>
      </c>
      <c r="D60" s="2" t="s">
        <v>123</v>
      </c>
      <c r="H60" s="3" t="s">
        <v>59</v>
      </c>
      <c r="I60" s="3" t="s">
        <v>40</v>
      </c>
      <c r="J60" s="2" t="str">
        <f t="shared" si="0"/>
        <v>AA-Fitch</v>
      </c>
    </row>
    <row r="61" spans="2:10" x14ac:dyDescent="0.25">
      <c r="B61" s="3" t="s">
        <v>49</v>
      </c>
      <c r="D61" s="2" t="s">
        <v>124</v>
      </c>
      <c r="H61" s="3" t="s">
        <v>53</v>
      </c>
      <c r="I61" s="3" t="s">
        <v>40</v>
      </c>
      <c r="J61" s="2" t="str">
        <f t="shared" si="0"/>
        <v>A+Fitch</v>
      </c>
    </row>
    <row r="62" spans="2:10" x14ac:dyDescent="0.25">
      <c r="B62" s="3" t="s">
        <v>47</v>
      </c>
      <c r="D62" s="2" t="s">
        <v>129</v>
      </c>
      <c r="H62" s="3" t="s">
        <v>54</v>
      </c>
      <c r="I62" s="3" t="s">
        <v>40</v>
      </c>
      <c r="J62" s="2" t="str">
        <f t="shared" si="0"/>
        <v>AFitch</v>
      </c>
    </row>
    <row r="63" spans="2:10" x14ac:dyDescent="0.25">
      <c r="B63" s="3" t="s">
        <v>46</v>
      </c>
      <c r="D63" s="2" t="s">
        <v>125</v>
      </c>
      <c r="H63" s="3" t="s">
        <v>42</v>
      </c>
      <c r="I63" s="3" t="s">
        <v>40</v>
      </c>
      <c r="J63" s="2" t="str">
        <f t="shared" si="0"/>
        <v>A-Fitch</v>
      </c>
    </row>
    <row r="64" spans="2:10" x14ac:dyDescent="0.25">
      <c r="B64" s="3" t="s">
        <v>84</v>
      </c>
      <c r="H64" s="3" t="s">
        <v>60</v>
      </c>
      <c r="I64" s="3" t="s">
        <v>40</v>
      </c>
      <c r="J64" s="2" t="str">
        <f t="shared" si="0"/>
        <v>BBB+Fitch</v>
      </c>
    </row>
    <row r="65" spans="2:10" x14ac:dyDescent="0.25">
      <c r="B65" s="3" t="s">
        <v>83</v>
      </c>
      <c r="H65" s="3" t="s">
        <v>21</v>
      </c>
      <c r="I65" s="3" t="s">
        <v>40</v>
      </c>
      <c r="J65" s="2" t="str">
        <f t="shared" si="0"/>
        <v>BBBFitch</v>
      </c>
    </row>
    <row r="66" spans="2:10" x14ac:dyDescent="0.25">
      <c r="B66" s="3" t="s">
        <v>65</v>
      </c>
      <c r="H66" s="3" t="s">
        <v>61</v>
      </c>
      <c r="I66" s="3" t="s">
        <v>40</v>
      </c>
      <c r="J66" s="2" t="str">
        <f t="shared" si="0"/>
        <v>BBB-Fitch</v>
      </c>
    </row>
    <row r="67" spans="2:10" x14ac:dyDescent="0.25">
      <c r="B67" s="3" t="s">
        <v>86</v>
      </c>
      <c r="H67" s="3" t="s">
        <v>62</v>
      </c>
      <c r="I67" s="3" t="s">
        <v>40</v>
      </c>
      <c r="J67" s="2" t="str">
        <f t="shared" ref="J67:J79" si="1">H67&amp;I67</f>
        <v>BB+Fitch</v>
      </c>
    </row>
    <row r="68" spans="2:10" x14ac:dyDescent="0.25">
      <c r="B68" s="3" t="s">
        <v>85</v>
      </c>
      <c r="H68" s="3" t="s">
        <v>63</v>
      </c>
      <c r="I68" s="3" t="s">
        <v>40</v>
      </c>
      <c r="J68" s="2" t="str">
        <f t="shared" si="1"/>
        <v>BBFitch</v>
      </c>
    </row>
    <row r="69" spans="2:10" x14ac:dyDescent="0.25">
      <c r="B69" s="3" t="s">
        <v>50</v>
      </c>
      <c r="H69" s="3" t="s">
        <v>64</v>
      </c>
      <c r="I69" s="3" t="s">
        <v>40</v>
      </c>
      <c r="J69" s="2" t="str">
        <f t="shared" si="1"/>
        <v>BB-Fitch</v>
      </c>
    </row>
    <row r="70" spans="2:10" x14ac:dyDescent="0.25">
      <c r="B70" s="3" t="s">
        <v>87</v>
      </c>
      <c r="H70" s="3" t="s">
        <v>55</v>
      </c>
      <c r="I70" s="3" t="s">
        <v>40</v>
      </c>
      <c r="J70" s="2" t="str">
        <f t="shared" si="1"/>
        <v>B+Fitch</v>
      </c>
    </row>
    <row r="71" spans="2:10" x14ac:dyDescent="0.25">
      <c r="B71" s="3" t="s">
        <v>51</v>
      </c>
      <c r="H71" s="3" t="s">
        <v>44</v>
      </c>
      <c r="I71" s="3" t="s">
        <v>40</v>
      </c>
      <c r="J71" s="2" t="str">
        <f t="shared" si="1"/>
        <v>BFitch</v>
      </c>
    </row>
    <row r="72" spans="2:10" x14ac:dyDescent="0.25">
      <c r="B72" s="3" t="s">
        <v>52</v>
      </c>
      <c r="H72" s="3" t="s">
        <v>45</v>
      </c>
      <c r="I72" s="3" t="s">
        <v>40</v>
      </c>
      <c r="J72" s="2" t="str">
        <f t="shared" si="1"/>
        <v>B-Fitch</v>
      </c>
    </row>
    <row r="73" spans="2:10" x14ac:dyDescent="0.25">
      <c r="B73" s="3" t="s">
        <v>89</v>
      </c>
      <c r="H73" s="3" t="s">
        <v>85</v>
      </c>
      <c r="I73" s="3" t="s">
        <v>40</v>
      </c>
      <c r="J73" s="2" t="str">
        <f t="shared" si="1"/>
        <v>CCC+Fitch</v>
      </c>
    </row>
    <row r="74" spans="2:10" x14ac:dyDescent="0.25">
      <c r="B74" s="3" t="s">
        <v>66</v>
      </c>
      <c r="H74" s="3" t="s">
        <v>65</v>
      </c>
      <c r="I74" s="3" t="s">
        <v>40</v>
      </c>
      <c r="J74" s="2" t="str">
        <f t="shared" si="1"/>
        <v>CCCFitch</v>
      </c>
    </row>
    <row r="75" spans="2:10" x14ac:dyDescent="0.25">
      <c r="B75" s="3" t="s">
        <v>90</v>
      </c>
      <c r="H75" s="3" t="s">
        <v>86</v>
      </c>
      <c r="I75" s="3" t="s">
        <v>40</v>
      </c>
      <c r="J75" s="2" t="str">
        <f t="shared" si="1"/>
        <v>CCC-Fitch</v>
      </c>
    </row>
    <row r="76" spans="2:10" x14ac:dyDescent="0.25">
      <c r="B76" s="4"/>
      <c r="H76" s="3" t="s">
        <v>87</v>
      </c>
      <c r="I76" s="3" t="s">
        <v>40</v>
      </c>
      <c r="J76" s="2" t="str">
        <f t="shared" si="1"/>
        <v>DDFitch</v>
      </c>
    </row>
    <row r="77" spans="2:10" x14ac:dyDescent="0.25">
      <c r="B77" s="4"/>
      <c r="H77" s="2" t="s">
        <v>89</v>
      </c>
      <c r="I77" s="3" t="s">
        <v>40</v>
      </c>
      <c r="J77" s="2" t="str">
        <f t="shared" si="1"/>
        <v>N/RFitch</v>
      </c>
    </row>
    <row r="78" spans="2:10" x14ac:dyDescent="0.25">
      <c r="B78" s="4"/>
      <c r="H78" s="2" t="s">
        <v>89</v>
      </c>
      <c r="I78" s="3"/>
      <c r="J78" s="2" t="str">
        <f t="shared" si="1"/>
        <v>N/R</v>
      </c>
    </row>
    <row r="79" spans="2:10" x14ac:dyDescent="0.25">
      <c r="B79" s="4"/>
      <c r="H79" s="2" t="s">
        <v>89</v>
      </c>
      <c r="I79" s="3" t="s">
        <v>88</v>
      </c>
      <c r="J79" s="2" t="str">
        <f t="shared" si="1"/>
        <v>N/Rსხვა</v>
      </c>
    </row>
    <row r="80" spans="2:10" x14ac:dyDescent="0.25">
      <c r="B80" s="4"/>
      <c r="J80" s="1" t="s">
        <v>90</v>
      </c>
    </row>
    <row r="81" spans="2:2" x14ac:dyDescent="0.25">
      <c r="B81" s="4"/>
    </row>
    <row r="82" spans="2:2" x14ac:dyDescent="0.25">
      <c r="B82" s="4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2" spans="2:2" x14ac:dyDescent="0.25">
      <c r="B92" s="4"/>
    </row>
    <row r="93" spans="2:2" x14ac:dyDescent="0.25">
      <c r="B93" s="4"/>
    </row>
    <row r="94" spans="2:2" x14ac:dyDescent="0.25">
      <c r="B94" s="4"/>
    </row>
    <row r="95" spans="2:2" x14ac:dyDescent="0.25">
      <c r="B95" s="4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</sheetData>
  <sheetProtection password="CF31" sheet="1" objects="1" scenarios="1" selectLockedCells="1" selectUnlockedCells="1"/>
  <sortState ref="B27:B99">
    <sortCondition ref="B2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ვალდებულებათა შესრულების დაზღვ.</vt:lpstr>
      <vt:lpstr>რეიტინგი</vt:lpstr>
      <vt:lpstr>'ვალდებულებათა შესრულების დაზღვ.'!Print_Titles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2011-12-20T08:26:19Z</dcterms:modified>
</cp:coreProperties>
</file>